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75_上下水道局\10_(上下)総務課\課内\04_財務Ｇ（公下１）\018公共下水（契約事務担当者用）\決算統計\☆H30\007 経営比較分析表\第二回依頼・回答\002回答\"/>
    </mc:Choice>
  </mc:AlternateContent>
  <workbookProtection workbookAlgorithmName="SHA-512" workbookHashValue="76dRvXnUOv5Qmx0pZ/10qqc7FQ/SmEasYdXW2IIZCQIKBPIRHeRXRJmyV3yXqPQ0cjZi0IO9FMIu/LmBhUQMmA==" workbookSaltValue="iaSPULc1jWzR09NGSPhobA==" workbookSpinCount="100000" lockStructure="1"/>
  <bookViews>
    <workbookView xWindow="0" yWindow="0" windowWidth="20490" windowHeight="709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<sst xmlns="http://schemas.openxmlformats.org/spreadsheetml/2006/main" count="223" uniqueCount="111">
  <si>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</si>
  <si>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</si>
  <si>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</si>
  <si>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</si>
  <si>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</si>
  <si>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</si>
  <si>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</si>
  <si>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</si>
  <si>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</si>
  <si>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</si>
  <si>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</si>
  <si>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</si>
  <si>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</si>
  <si>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</si>
  <si>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</si>
  <si>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</si>
  <si>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</si>
  <si>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</si>
  <si>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</si>
  <si>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</si>
  <si>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</si>
  <si>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</si>
  <si>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</si>
  <si>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</si>
  <si>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</si>
  <si>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</si>
  <si>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</si>
  <si>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</si>
  <si>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</si>
  <si>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</si>
  <si>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</si>
  <si>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</si>
  <si>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</si>
  <si>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</si>
  <si>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</si>
  <si>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</si>
  <si>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</si>
  <si>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</si>
  <si>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</si>
  <si>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</si>
  <si>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</si>
  <si>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</si>
  <si>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</si>
  <si>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</si>
  <si>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</si>
  <si>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</si>
  <si>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</si>
  <si>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</si>
  <si>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</si>
  <si>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</si>
  <si>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</si>
  <si>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</si>
  <si>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</si>
  <si>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</si>
  <si>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</si>
  <si>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</si>
  <si>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</si>
  <si>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</si>
  <si>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</si>
  <si>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</si>
  <si>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</si>
  <si>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</si>
  <si>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</si>
  <si>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</si>
  <si>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</si>
  <si>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</si>
  <si>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</si>
  <si>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</si>
  <si>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</si>
  <si>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</si>
  <si>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</si>
  <si>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</si>
  <si>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</si>
  <si>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</si>
  <si>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</si>
  <si>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</si>
  <si>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</si>
  <si>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</si>
  <si>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</si>
  <si>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</si>
  <si>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</si>
  <si>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</si>
  <si>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</si>
  <si>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</si>
  <si>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</si>
  <si>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</si>
  <si>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</si>
  <si>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</si>
  <si>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</si>
  <si>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</si>
  <si>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</si>
  <si>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</si>
  <si>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</si>
  <si>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</si>
  <si>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</si>
  <si>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</si>
  <si>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</si>
  <si>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</si>
  <si>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</si>
  <si>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</si>
  <si>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</si>
  <si>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</si>
  <si>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</si>
  <si>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</si>
  <si>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</si>
  <si>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</si>
  <si>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</si>
  <si>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</si>
  <si>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については、平成30年度決算は平成29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・経営戦略については、令和2年度に策定予定である。</t>
    <rPh sb="212" eb="214">
      <t>シセツ</t>
    </rPh>
    <rPh sb="216" eb="218">
      <t>ヘイセイ</t>
    </rPh>
    <rPh sb="220" eb="221">
      <t>ネン</t>
    </rPh>
    <rPh sb="221" eb="222">
      <t>ド</t>
    </rPh>
    <rPh sb="223" eb="224">
      <t>クラ</t>
    </rPh>
    <rPh sb="230" eb="232">
      <t>カコウ</t>
    </rPh>
    <rPh sb="271" eb="273">
      <t>レイワ</t>
    </rPh>
    <rPh sb="276" eb="278">
      <t>ヘイセイ</t>
    </rPh>
    <rPh sb="280" eb="282">
      <t>ネンド</t>
    </rPh>
    <rPh sb="283" eb="284">
      <t>クラゲンショウコンゴケイカクモトイジシュウゼンカイチクコウシンケイゾクオコナヨテイ</t>
    </rPh>
    <phoneticPr fontId="4"/>
  </si>
  <si>
    <t>・平成30年度の①経常収支比率は、100％を超え黒字経営であったものの、平成29年度と比べ下降した。これは、バイオマス利活用センターに係る長期前受金の計上を開始したことによる長期前受金戻入の増加により経常収益が増加した一方で、バイオマス利活用センターの償却開始により減価償却費の増加により経常費用が大きく増加したためである。全国及び類似団体区分の平均値と比べ①経常収支比率はやや低い水準にとどまっているが、累積欠損金が生じることがないよう安定した経営を引き続き維持していく。
・③流動比率は、平成29年度と比べ8.3ポイント上昇し、全国及び類似団体区分の平均値と比べても高い水準であるが、更に支払能力を高めるべく経営改善を図る。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ことから適切な投資規模といえるが、今後も適切な水準を維持していく必要がある。
・下水道使用料が減少した一方で、委託料等の汚水処理費用が増加したことで⑤経費回収率が下降した。水道使用量の減少により有収水量が減少したことに加え、汚水処理費が上がったため⑥汚水処理原価は平成29年度と比べ6.5円上昇したものの全国及び類似団体区分の平均値より低い水準であった。⑦施設利用率は全国及び類似団体区分の平均値を下回っているが、今後も経費について不断の節減に努め、⑧水洗化率についても更なる向上に努める。</t>
    <rPh sb="95" eb="96">
      <t>ゾウ</t>
    </rPh>
    <rPh sb="105" eb="107">
      <t>ゾウカ</t>
    </rPh>
    <rPh sb="109" eb="111">
      <t>イッポウ</t>
    </rPh>
    <rPh sb="139" eb="141">
      <t>ゾウカ</t>
    </rPh>
    <rPh sb="149" eb="150">
      <t>オオ</t>
    </rPh>
    <rPh sb="152" eb="154">
      <t>ゾウカ</t>
    </rPh>
    <rPh sb="316" eb="319">
      <t>トヨハシシ</t>
    </rPh>
    <rPh sb="336" eb="338">
      <t>キギョウ</t>
    </rPh>
    <rPh sb="338" eb="339">
      <t>サイ</t>
    </rPh>
    <rPh sb="346" eb="347">
      <t>オコナ</t>
    </rPh>
    <rPh sb="438" eb="440">
      <t>ゲンショウ</t>
    </rPh>
    <rPh sb="442" eb="444">
      <t>イッポウ</t>
    </rPh>
    <rPh sb="446" eb="449">
      <t>イタクリョウ</t>
    </rPh>
    <rPh sb="449" eb="450">
      <t>トウ</t>
    </rPh>
    <rPh sb="451" eb="453">
      <t>オスイ</t>
    </rPh>
    <rPh sb="453" eb="455">
      <t>ショリ</t>
    </rPh>
    <rPh sb="455" eb="457">
      <t>ヒヨウ</t>
    </rPh>
    <rPh sb="458" eb="460">
      <t>ゾウカ</t>
    </rPh>
    <rPh sb="472" eb="474">
      <t>カコウ</t>
    </rPh>
    <rPh sb="500" eb="501">
      <t>クワ</t>
    </rPh>
    <rPh sb="509" eb="510">
      <t>ア</t>
    </rPh>
    <rPh sb="535" eb="536">
      <t>エン</t>
    </rPh>
    <rPh sb="536" eb="538">
      <t>ジョウショウ</t>
    </rPh>
    <rPh sb="561" eb="563">
      <t>スイジュン</t>
    </rPh>
    <phoneticPr fontId="15"/>
  </si>
  <si>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管渠施設の修繕・改良・更新を計画的に推進すべく努める。
・③管渠改善率は平成29年度と比べ0.09ポイント下降したものの、類似団体区分の平均値と比べ高い水準となった。１年間の修繕・改良・更新管渠延長が平成29年度と比べ減少したが、今後も計画に基づき、維持修繕・改築更新を継続して行っていく予定である。
</t>
    <rPh sb="213" eb="215">
      <t>ヘイセイ</t>
    </rPh>
    <rPh sb="217" eb="218">
      <t>ネン</t>
    </rPh>
    <rPh sb="218" eb="219">
      <t>ド</t>
    </rPh>
    <rPh sb="220" eb="221">
      <t>クラ</t>
    </rPh>
    <rPh sb="230" eb="232">
      <t>カコウ</t>
    </rPh>
    <rPh sb="251" eb="252">
      <t>タカ</t>
    </rPh>
    <rPh sb="277" eb="279">
      <t>ヘイセイ</t>
    </rPh>
    <rPh sb="281" eb="283">
      <t>ネンド</t>
    </rPh>
    <rPh sb="284" eb="285">
      <t>クラ</t>
    </rPh>
    <rPh sb="286" eb="288">
      <t>ゲンショウ</t>
    </rPh>
    <rPh sb="292" eb="294">
      <t>コンゴ</t>
    </rPh>
    <rPh sb="295" eb="297">
      <t>ケイカク</t>
    </rPh>
    <rPh sb="298" eb="299">
      <t>モト</t>
    </rPh>
    <rPh sb="302" eb="304">
      <t>イジ</t>
    </rPh>
    <rPh sb="304" eb="306">
      <t>シュウゼン</t>
    </rPh>
    <rPh sb="307" eb="309">
      <t>カイチク</t>
    </rPh>
    <rPh sb="309" eb="311">
      <t>コウシン</t>
    </rPh>
    <rPh sb="312" eb="314">
      <t>ケイゾク</t>
    </rPh>
    <rPh sb="316" eb="317">
      <t>オコナ</t>
    </rPh>
    <rPh sb="321" eb="3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</si>
</sst>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2" applyFont="1" applyBorder="1" applyAlignment="1" applyProtection="1">
      <alignment horizontal="left" vertical="top" wrapText="1" shrinkToFit="1"/>
      <protection locked="0"/>
    </xf>
    <xf numFmtId="0" fontId="5" fillId="0" borderId="0" xfId="2" applyFont="1" applyBorder="1" applyAlignment="1" applyProtection="1">
      <alignment horizontal="left" vertical="top" wrapText="1" shrinkToFit="1"/>
      <protection locked="0"/>
    </xf>
    <xf numFmtId="0" fontId="5" fillId="0" borderId="7" xfId="2" applyFont="1" applyBorder="1" applyAlignment="1" applyProtection="1">
      <alignment horizontal="left" vertical="top" wrapText="1" shrinkToFit="1"/>
      <protection locked="0"/>
    </xf>
    <xf numFmtId="0" fontId="5" fillId="0" borderId="8" xfId="2" applyFont="1" applyBorder="1" applyAlignment="1" applyProtection="1">
      <alignment horizontal="left" vertical="top" wrapText="1" shrinkToFit="1"/>
      <protection locked="0"/>
    </xf>
    <xf numFmtId="0" fontId="5" fillId="0" borderId="1" xfId="2" applyFont="1" applyBorder="1" applyAlignment="1" applyProtection="1">
      <alignment horizontal="left" vertical="top" wrapText="1" shrinkToFit="1"/>
      <protection locked="0"/>
    </xf>
    <xf numFmtId="0" fontId="5" fillId="0" borderId="9" xfId="2" applyFont="1" applyBorder="1" applyAlignment="1" applyProtection="1">
      <alignment horizontal="left" vertical="top" wrapText="1" shrinkToFi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0.06</c:v>
                </c:pt>
                <c:pt idx="2">
                  <c:v>0.23</c:v>
                </c:pt>
                <c:pt idx="3">
                  <c:v>0.36</c:v>
                </c:pt>
                <c:pt idx="4">
                  <c:v>0.27</c:v>
                </c:pt>
              </c:numCache>
            </c:numRef>
          </c:val>
          <c:extLst xmlns:c16r2="http://schemas.microsoft.com/office/drawing/2015/06/chart">
            <c:ext xmlns:c16="http://schemas.microsoft.com/office/drawing/2014/chart" uri="{C3380CC4-5D6E-409C-BE32-E72D297353CC}">
              <c16:uniqueId val="{00000000-23AA-4B60-B475-73D6F467124B}"/>
            </c:ext>
          </c:extLst>
        </c:ser>
        <c:dLbls>
          <c:showLegendKey val="0"/>
          <c:showVal val="0"/>
          <c:showCatName val="0"/>
          <c:showSerName val="0"/>
          <c:showPercent val="0"/>
          <c:showBubbleSize val="0"/>
        </c:dLbls>
        <c:gapWidth val="150"/>
        <c:axId val="297931888"/>
        <c:axId val="29793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23AA-4B60-B475-73D6F467124B}"/>
            </c:ext>
          </c:extLst>
        </c:ser>
        <c:dLbls>
          <c:showLegendKey val="0"/>
          <c:showVal val="0"/>
          <c:showCatName val="0"/>
          <c:showSerName val="0"/>
          <c:showPercent val="0"/>
          <c:showBubbleSize val="0"/>
        </c:dLbls>
        <c:marker val="1"/>
        <c:smooth val="0"/>
        <c:axId val="297931888"/>
        <c:axId val="297933064"/>
      </c:lineChart>
      <c:dateAx>
        <c:axId val="297931888"/>
        <c:scaling>
          <c:orientation val="minMax"/>
        </c:scaling>
        <c:delete val="1"/>
        <c:axPos val="b"/>
        <c:numFmt formatCode="ge" sourceLinked="1"/>
        <c:majorTickMark val="none"/>
        <c:minorTickMark val="none"/>
        <c:tickLblPos val="none"/>
        <c:crossAx val="297933064"/>
        <c:crosses val="autoZero"/>
        <c:auto val="1"/>
        <c:lblOffset val="100"/>
        <c:baseTimeUnit val="years"/>
      </c:dateAx>
      <c:valAx>
        <c:axId val="29793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3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52.93</c:v>
                </c:pt>
                <c:pt idx="1">
                  <c:v>54.38</c:v>
                </c:pt>
                <c:pt idx="2">
                  <c:v>52.38</c:v>
                </c:pt>
                <c:pt idx="3">
                  <c:v>52.27</c:v>
                </c:pt>
                <c:pt idx="4">
                  <c:v>53.1</c:v>
                </c:pt>
              </c:numCache>
            </c:numRef>
          </c:val>
          <c:extLst xmlns:c16r2="http://schemas.microsoft.com/office/drawing/2015/06/chart">
            <c:ext xmlns:c16="http://schemas.microsoft.com/office/drawing/2014/chart" uri="{C3380CC4-5D6E-409C-BE32-E72D297353CC}">
              <c16:uniqueId val="{00000000-5879-4C38-8832-2E83169FD788}"/>
            </c:ext>
          </c:extLst>
        </c:ser>
        <c:dLbls>
          <c:showLegendKey val="0"/>
          <c:showVal val="0"/>
          <c:showCatName val="0"/>
          <c:showSerName val="0"/>
          <c:showPercent val="0"/>
          <c:showBubbleSize val="0"/>
        </c:dLbls>
        <c:gapWidth val="150"/>
        <c:axId val="300699424"/>
        <c:axId val="30070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5879-4C38-8832-2E83169FD788}"/>
            </c:ext>
          </c:extLst>
        </c:ser>
        <c:dLbls>
          <c:showLegendKey val="0"/>
          <c:showVal val="0"/>
          <c:showCatName val="0"/>
          <c:showSerName val="0"/>
          <c:showPercent val="0"/>
          <c:showBubbleSize val="0"/>
        </c:dLbls>
        <c:marker val="1"/>
        <c:smooth val="0"/>
        <c:axId val="300699424"/>
        <c:axId val="300700600"/>
      </c:lineChart>
      <c:dateAx>
        <c:axId val="300699424"/>
        <c:scaling>
          <c:orientation val="minMax"/>
        </c:scaling>
        <c:delete val="1"/>
        <c:axPos val="b"/>
        <c:numFmt formatCode="ge" sourceLinked="1"/>
        <c:majorTickMark val="none"/>
        <c:minorTickMark val="none"/>
        <c:tickLblPos val="none"/>
        <c:crossAx val="300700600"/>
        <c:crosses val="autoZero"/>
        <c:auto val="1"/>
        <c:lblOffset val="100"/>
        <c:baseTimeUnit val="years"/>
      </c:dateAx>
      <c:valAx>
        <c:axId val="30070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96.66</c:v>
                </c:pt>
                <c:pt idx="1">
                  <c:v>96.59</c:v>
                </c:pt>
                <c:pt idx="2">
                  <c:v>96.83</c:v>
                </c:pt>
                <c:pt idx="3">
                  <c:v>97.09</c:v>
                </c:pt>
                <c:pt idx="4">
                  <c:v>97.3</c:v>
                </c:pt>
              </c:numCache>
            </c:numRef>
          </c:val>
          <c:extLst xmlns:c16r2="http://schemas.microsoft.com/office/drawing/2015/06/chart">
            <c:ext xmlns:c16="http://schemas.microsoft.com/office/drawing/2014/chart" uri="{C3380CC4-5D6E-409C-BE32-E72D297353CC}">
              <c16:uniqueId val="{00000000-4FC6-41A1-A602-13C788EF00D6}"/>
            </c:ext>
          </c:extLst>
        </c:ser>
        <c:dLbls>
          <c:showLegendKey val="0"/>
          <c:showVal val="0"/>
          <c:showCatName val="0"/>
          <c:showSerName val="0"/>
          <c:showPercent val="0"/>
          <c:showBubbleSize val="0"/>
        </c:dLbls>
        <c:gapWidth val="150"/>
        <c:axId val="300431120"/>
        <c:axId val="3004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4FC6-41A1-A602-13C788EF00D6}"/>
            </c:ext>
          </c:extLst>
        </c:ser>
        <c:dLbls>
          <c:showLegendKey val="0"/>
          <c:showVal val="0"/>
          <c:showCatName val="0"/>
          <c:showSerName val="0"/>
          <c:showPercent val="0"/>
          <c:showBubbleSize val="0"/>
        </c:dLbls>
        <c:marker val="1"/>
        <c:smooth val="0"/>
        <c:axId val="300431120"/>
        <c:axId val="300424064"/>
      </c:lineChart>
      <c:dateAx>
        <c:axId val="300431120"/>
        <c:scaling>
          <c:orientation val="minMax"/>
        </c:scaling>
        <c:delete val="1"/>
        <c:axPos val="b"/>
        <c:numFmt formatCode="ge" sourceLinked="1"/>
        <c:majorTickMark val="none"/>
        <c:minorTickMark val="none"/>
        <c:tickLblPos val="none"/>
        <c:crossAx val="300424064"/>
        <c:crosses val="autoZero"/>
        <c:auto val="1"/>
        <c:lblOffset val="100"/>
        <c:baseTimeUnit val="years"/>
      </c:dateAx>
      <c:valAx>
        <c:axId val="3004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100.94</c:v>
                </c:pt>
                <c:pt idx="1">
                  <c:v>100.78</c:v>
                </c:pt>
                <c:pt idx="2">
                  <c:v>102.28</c:v>
                </c:pt>
                <c:pt idx="3">
                  <c:v>102.85</c:v>
                </c:pt>
                <c:pt idx="4">
                  <c:v>101.79</c:v>
                </c:pt>
              </c:numCache>
            </c:numRef>
          </c:val>
          <c:extLst xmlns:c16r2="http://schemas.microsoft.com/office/drawing/2015/06/chart">
            <c:ext xmlns:c16="http://schemas.microsoft.com/office/drawing/2014/chart" uri="{C3380CC4-5D6E-409C-BE32-E72D297353CC}">
              <c16:uniqueId val="{00000000-3829-4BBF-B41A-E157E34A5B4A}"/>
            </c:ext>
          </c:extLst>
        </c:ser>
        <c:dLbls>
          <c:showLegendKey val="0"/>
          <c:showVal val="0"/>
          <c:showCatName val="0"/>
          <c:showSerName val="0"/>
          <c:showPercent val="0"/>
          <c:showBubbleSize val="0"/>
        </c:dLbls>
        <c:gapWidth val="150"/>
        <c:axId val="300429160"/>
        <c:axId val="30042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xmlns:c16r2="http://schemas.microsoft.com/office/drawing/2015/06/chart">
            <c:ext xmlns:c16="http://schemas.microsoft.com/office/drawing/2014/chart" uri="{C3380CC4-5D6E-409C-BE32-E72D297353CC}">
              <c16:uniqueId val="{00000001-3829-4BBF-B41A-E157E34A5B4A}"/>
            </c:ext>
          </c:extLst>
        </c:ser>
        <c:dLbls>
          <c:showLegendKey val="0"/>
          <c:showVal val="0"/>
          <c:showCatName val="0"/>
          <c:showSerName val="0"/>
          <c:showPercent val="0"/>
          <c:showBubbleSize val="0"/>
        </c:dLbls>
        <c:marker val="1"/>
        <c:smooth val="0"/>
        <c:axId val="300429160"/>
        <c:axId val="300428768"/>
      </c:lineChart>
      <c:dateAx>
        <c:axId val="300429160"/>
        <c:scaling>
          <c:orientation val="minMax"/>
        </c:scaling>
        <c:delete val="1"/>
        <c:axPos val="b"/>
        <c:numFmt formatCode="ge" sourceLinked="1"/>
        <c:majorTickMark val="none"/>
        <c:minorTickMark val="none"/>
        <c:tickLblPos val="none"/>
        <c:crossAx val="300428768"/>
        <c:crosses val="autoZero"/>
        <c:auto val="1"/>
        <c:lblOffset val="100"/>
        <c:baseTimeUnit val="years"/>
      </c:dateAx>
      <c:valAx>
        <c:axId val="3004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44.58</c:v>
                </c:pt>
                <c:pt idx="1">
                  <c:v>46.14</c:v>
                </c:pt>
                <c:pt idx="2">
                  <c:v>47.87</c:v>
                </c:pt>
                <c:pt idx="3">
                  <c:v>46.49</c:v>
                </c:pt>
                <c:pt idx="4">
                  <c:v>48.26</c:v>
                </c:pt>
              </c:numCache>
            </c:numRef>
          </c:val>
          <c:extLst xmlns:c16r2="http://schemas.microsoft.com/office/drawing/2015/06/chart">
            <c:ext xmlns:c16="http://schemas.microsoft.com/office/drawing/2014/chart" uri="{C3380CC4-5D6E-409C-BE32-E72D297353CC}">
              <c16:uniqueId val="{00000000-252C-45B7-B862-D1A42ACDCDE4}"/>
            </c:ext>
          </c:extLst>
        </c:ser>
        <c:dLbls>
          <c:showLegendKey val="0"/>
          <c:showVal val="0"/>
          <c:showCatName val="0"/>
          <c:showSerName val="0"/>
          <c:showPercent val="0"/>
          <c:showBubbleSize val="0"/>
        </c:dLbls>
        <c:gapWidth val="150"/>
        <c:axId val="300427200"/>
        <c:axId val="30042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xmlns:c16r2="http://schemas.microsoft.com/office/drawing/2015/06/chart">
            <c:ext xmlns:c16="http://schemas.microsoft.com/office/drawing/2014/chart" uri="{C3380CC4-5D6E-409C-BE32-E72D297353CC}">
              <c16:uniqueId val="{00000001-252C-45B7-B862-D1A42ACDCDE4}"/>
            </c:ext>
          </c:extLst>
        </c:ser>
        <c:dLbls>
          <c:showLegendKey val="0"/>
          <c:showVal val="0"/>
          <c:showCatName val="0"/>
          <c:showSerName val="0"/>
          <c:showPercent val="0"/>
          <c:showBubbleSize val="0"/>
        </c:dLbls>
        <c:marker val="1"/>
        <c:smooth val="0"/>
        <c:axId val="300427200"/>
        <c:axId val="300427592"/>
      </c:lineChart>
      <c:dateAx>
        <c:axId val="300427200"/>
        <c:scaling>
          <c:orientation val="minMax"/>
        </c:scaling>
        <c:delete val="1"/>
        <c:axPos val="b"/>
        <c:numFmt formatCode="ge" sourceLinked="1"/>
        <c:majorTickMark val="none"/>
        <c:minorTickMark val="none"/>
        <c:tickLblPos val="none"/>
        <c:crossAx val="300427592"/>
        <c:crosses val="autoZero"/>
        <c:auto val="1"/>
        <c:lblOffset val="100"/>
        <c:baseTimeUnit val="years"/>
      </c:dateAx>
      <c:valAx>
        <c:axId val="30042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10.28</c:v>
                </c:pt>
                <c:pt idx="1">
                  <c:v>11.08</c:v>
                </c:pt>
                <c:pt idx="2">
                  <c:v>12.12</c:v>
                </c:pt>
                <c:pt idx="3">
                  <c:v>13.29</c:v>
                </c:pt>
                <c:pt idx="4">
                  <c:v>14.27</c:v>
                </c:pt>
              </c:numCache>
            </c:numRef>
          </c:val>
          <c:extLst xmlns:c16r2="http://schemas.microsoft.com/office/drawing/2015/06/chart">
            <c:ext xmlns:c16="http://schemas.microsoft.com/office/drawing/2014/chart" uri="{C3380CC4-5D6E-409C-BE32-E72D297353CC}">
              <c16:uniqueId val="{00000000-7535-49E9-A9C2-A9DA8823E30D}"/>
            </c:ext>
          </c:extLst>
        </c:ser>
        <c:dLbls>
          <c:showLegendKey val="0"/>
          <c:showVal val="0"/>
          <c:showCatName val="0"/>
          <c:showSerName val="0"/>
          <c:showPercent val="0"/>
          <c:showBubbleSize val="0"/>
        </c:dLbls>
        <c:gapWidth val="150"/>
        <c:axId val="300424456"/>
        <c:axId val="30042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xmlns:c16r2="http://schemas.microsoft.com/office/drawing/2015/06/chart">
            <c:ext xmlns:c16="http://schemas.microsoft.com/office/drawing/2014/chart" uri="{C3380CC4-5D6E-409C-BE32-E72D297353CC}">
              <c16:uniqueId val="{00000001-7535-49E9-A9C2-A9DA8823E30D}"/>
            </c:ext>
          </c:extLst>
        </c:ser>
        <c:dLbls>
          <c:showLegendKey val="0"/>
          <c:showVal val="0"/>
          <c:showCatName val="0"/>
          <c:showSerName val="0"/>
          <c:showPercent val="0"/>
          <c:showBubbleSize val="0"/>
        </c:dLbls>
        <c:marker val="1"/>
        <c:smooth val="0"/>
        <c:axId val="300424456"/>
        <c:axId val="300427984"/>
      </c:lineChart>
      <c:dateAx>
        <c:axId val="300424456"/>
        <c:scaling>
          <c:orientation val="minMax"/>
        </c:scaling>
        <c:delete val="1"/>
        <c:axPos val="b"/>
        <c:numFmt formatCode="ge" sourceLinked="1"/>
        <c:majorTickMark val="none"/>
        <c:minorTickMark val="none"/>
        <c:tickLblPos val="none"/>
        <c:crossAx val="300427984"/>
        <c:crosses val="autoZero"/>
        <c:auto val="1"/>
        <c:lblOffset val="100"/>
        <c:baseTimeUnit val="years"/>
      </c:dateAx>
      <c:valAx>
        <c:axId val="30042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B0-4EBA-9DA3-E6054970A9CD}"/>
            </c:ext>
          </c:extLst>
        </c:ser>
        <c:dLbls>
          <c:showLegendKey val="0"/>
          <c:showVal val="0"/>
          <c:showCatName val="0"/>
          <c:showSerName val="0"/>
          <c:showPercent val="0"/>
          <c:showBubbleSize val="0"/>
        </c:dLbls>
        <c:gapWidth val="150"/>
        <c:axId val="300426024"/>
        <c:axId val="30042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xmlns:c16r2="http://schemas.microsoft.com/office/drawing/2015/06/chart">
            <c:ext xmlns:c16="http://schemas.microsoft.com/office/drawing/2014/chart" uri="{C3380CC4-5D6E-409C-BE32-E72D297353CC}">
              <c16:uniqueId val="{00000001-E9B0-4EBA-9DA3-E6054970A9CD}"/>
            </c:ext>
          </c:extLst>
        </c:ser>
        <c:dLbls>
          <c:showLegendKey val="0"/>
          <c:showVal val="0"/>
          <c:showCatName val="0"/>
          <c:showSerName val="0"/>
          <c:showPercent val="0"/>
          <c:showBubbleSize val="0"/>
        </c:dLbls>
        <c:marker val="1"/>
        <c:smooth val="0"/>
        <c:axId val="300426024"/>
        <c:axId val="300426416"/>
      </c:lineChart>
      <c:dateAx>
        <c:axId val="300426024"/>
        <c:scaling>
          <c:orientation val="minMax"/>
        </c:scaling>
        <c:delete val="1"/>
        <c:axPos val="b"/>
        <c:numFmt formatCode="ge" sourceLinked="1"/>
        <c:majorTickMark val="none"/>
        <c:minorTickMark val="none"/>
        <c:tickLblPos val="none"/>
        <c:crossAx val="300426416"/>
        <c:crosses val="autoZero"/>
        <c:auto val="1"/>
        <c:lblOffset val="100"/>
        <c:baseTimeUnit val="years"/>
      </c:dateAx>
      <c:valAx>
        <c:axId val="30042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66.62</c:v>
                </c:pt>
                <c:pt idx="1">
                  <c:v>74.52</c:v>
                </c:pt>
                <c:pt idx="2">
                  <c:v>82.81</c:v>
                </c:pt>
                <c:pt idx="3">
                  <c:v>80.27</c:v>
                </c:pt>
                <c:pt idx="4">
                  <c:v>88.57</c:v>
                </c:pt>
              </c:numCache>
            </c:numRef>
          </c:val>
          <c:extLst xmlns:c16r2="http://schemas.microsoft.com/office/drawing/2015/06/chart">
            <c:ext xmlns:c16="http://schemas.microsoft.com/office/drawing/2014/chart" uri="{C3380CC4-5D6E-409C-BE32-E72D297353CC}">
              <c16:uniqueId val="{00000000-FAA1-45C5-AA3A-6D759D4DAF58}"/>
            </c:ext>
          </c:extLst>
        </c:ser>
        <c:dLbls>
          <c:showLegendKey val="0"/>
          <c:showVal val="0"/>
          <c:showCatName val="0"/>
          <c:showSerName val="0"/>
          <c:showPercent val="0"/>
          <c:showBubbleSize val="0"/>
        </c:dLbls>
        <c:gapWidth val="150"/>
        <c:axId val="300704128"/>
        <c:axId val="300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xmlns:c16r2="http://schemas.microsoft.com/office/drawing/2015/06/chart">
            <c:ext xmlns:c16="http://schemas.microsoft.com/office/drawing/2014/chart" uri="{C3380CC4-5D6E-409C-BE32-E72D297353CC}">
              <c16:uniqueId val="{00000001-FAA1-45C5-AA3A-6D759D4DAF58}"/>
            </c:ext>
          </c:extLst>
        </c:ser>
        <c:dLbls>
          <c:showLegendKey val="0"/>
          <c:showVal val="0"/>
          <c:showCatName val="0"/>
          <c:showSerName val="0"/>
          <c:showPercent val="0"/>
          <c:showBubbleSize val="0"/>
        </c:dLbls>
        <c:marker val="1"/>
        <c:smooth val="0"/>
        <c:axId val="300704128"/>
        <c:axId val="300700992"/>
      </c:lineChart>
      <c:dateAx>
        <c:axId val="300704128"/>
        <c:scaling>
          <c:orientation val="minMax"/>
        </c:scaling>
        <c:delete val="1"/>
        <c:axPos val="b"/>
        <c:numFmt formatCode="ge" sourceLinked="1"/>
        <c:majorTickMark val="none"/>
        <c:minorTickMark val="none"/>
        <c:tickLblPos val="none"/>
        <c:crossAx val="300700992"/>
        <c:crosses val="autoZero"/>
        <c:auto val="1"/>
        <c:lblOffset val="100"/>
        <c:baseTimeUnit val="years"/>
      </c:dateAx>
      <c:valAx>
        <c:axId val="300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732.23</c:v>
                </c:pt>
                <c:pt idx="1">
                  <c:v>694.24</c:v>
                </c:pt>
                <c:pt idx="2">
                  <c:v>564.76</c:v>
                </c:pt>
                <c:pt idx="3">
                  <c:v>555.91999999999996</c:v>
                </c:pt>
                <c:pt idx="4">
                  <c:v>580.28</c:v>
                </c:pt>
              </c:numCache>
            </c:numRef>
          </c:val>
          <c:extLst xmlns:c16r2="http://schemas.microsoft.com/office/drawing/2015/06/chart">
            <c:ext xmlns:c16="http://schemas.microsoft.com/office/drawing/2014/chart" uri="{C3380CC4-5D6E-409C-BE32-E72D297353CC}">
              <c16:uniqueId val="{00000000-CCF9-459C-8F6E-03A27CE1E31E}"/>
            </c:ext>
          </c:extLst>
        </c:ser>
        <c:dLbls>
          <c:showLegendKey val="0"/>
          <c:showVal val="0"/>
          <c:showCatName val="0"/>
          <c:showSerName val="0"/>
          <c:showPercent val="0"/>
          <c:showBubbleSize val="0"/>
        </c:dLbls>
        <c:gapWidth val="150"/>
        <c:axId val="300705304"/>
        <c:axId val="30070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CCF9-459C-8F6E-03A27CE1E31E}"/>
            </c:ext>
          </c:extLst>
        </c:ser>
        <c:dLbls>
          <c:showLegendKey val="0"/>
          <c:showVal val="0"/>
          <c:showCatName val="0"/>
          <c:showSerName val="0"/>
          <c:showPercent val="0"/>
          <c:showBubbleSize val="0"/>
        </c:dLbls>
        <c:marker val="1"/>
        <c:smooth val="0"/>
        <c:axId val="300705304"/>
        <c:axId val="300702952"/>
      </c:lineChart>
      <c:dateAx>
        <c:axId val="300705304"/>
        <c:scaling>
          <c:orientation val="minMax"/>
        </c:scaling>
        <c:delete val="1"/>
        <c:axPos val="b"/>
        <c:numFmt formatCode="ge" sourceLinked="1"/>
        <c:majorTickMark val="none"/>
        <c:minorTickMark val="none"/>
        <c:tickLblPos val="none"/>
        <c:crossAx val="300702952"/>
        <c:crosses val="autoZero"/>
        <c:auto val="1"/>
        <c:lblOffset val="100"/>
        <c:baseTimeUnit val="years"/>
      </c:dateAx>
      <c:valAx>
        <c:axId val="30070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84.6</c:v>
                </c:pt>
                <c:pt idx="1">
                  <c:v>96.55</c:v>
                </c:pt>
                <c:pt idx="2">
                  <c:v>99.23</c:v>
                </c:pt>
                <c:pt idx="3">
                  <c:v>101.33</c:v>
                </c:pt>
                <c:pt idx="4">
                  <c:v>96.51</c:v>
                </c:pt>
              </c:numCache>
            </c:numRef>
          </c:val>
          <c:extLst xmlns:c16r2="http://schemas.microsoft.com/office/drawing/2015/06/chart">
            <c:ext xmlns:c16="http://schemas.microsoft.com/office/drawing/2014/chart" uri="{C3380CC4-5D6E-409C-BE32-E72D297353CC}">
              <c16:uniqueId val="{00000000-A662-4FE8-AD17-CEFF38C26C17}"/>
            </c:ext>
          </c:extLst>
        </c:ser>
        <c:dLbls>
          <c:showLegendKey val="0"/>
          <c:showVal val="0"/>
          <c:showCatName val="0"/>
          <c:showSerName val="0"/>
          <c:showPercent val="0"/>
          <c:showBubbleSize val="0"/>
        </c:dLbls>
        <c:gapWidth val="150"/>
        <c:axId val="300704912"/>
        <c:axId val="3007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A662-4FE8-AD17-CEFF38C26C17}"/>
            </c:ext>
          </c:extLst>
        </c:ser>
        <c:dLbls>
          <c:showLegendKey val="0"/>
          <c:showVal val="0"/>
          <c:showCatName val="0"/>
          <c:showSerName val="0"/>
          <c:showPercent val="0"/>
          <c:showBubbleSize val="0"/>
        </c:dLbls>
        <c:marker val="1"/>
        <c:smooth val="0"/>
        <c:axId val="300704912"/>
        <c:axId val="300705696"/>
      </c:lineChart>
      <c:dateAx>
        <c:axId val="300704912"/>
        <c:scaling>
          <c:orientation val="minMax"/>
        </c:scaling>
        <c:delete val="1"/>
        <c:axPos val="b"/>
        <c:numFmt formatCode="ge" sourceLinked="1"/>
        <c:majorTickMark val="none"/>
        <c:minorTickMark val="none"/>
        <c:tickLblPos val="none"/>
        <c:crossAx val="300705696"/>
        <c:crosses val="autoZero"/>
        <c:auto val="1"/>
        <c:lblOffset val="100"/>
        <c:baseTimeUnit val="years"/>
      </c:dateAx>
      <c:valAx>
        <c:axId val="3007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156.76</c:v>
                </c:pt>
                <c:pt idx="1">
                  <c:v>136.51</c:v>
                </c:pt>
                <c:pt idx="2">
                  <c:v>132.72</c:v>
                </c:pt>
                <c:pt idx="3">
                  <c:v>129.99</c:v>
                </c:pt>
                <c:pt idx="4">
                  <c:v>136.49</c:v>
                </c:pt>
              </c:numCache>
            </c:numRef>
          </c:val>
          <c:extLst xmlns:c16r2="http://schemas.microsoft.com/office/drawing/2015/06/chart">
            <c:ext xmlns:c16="http://schemas.microsoft.com/office/drawing/2014/chart" uri="{C3380CC4-5D6E-409C-BE32-E72D297353CC}">
              <c16:uniqueId val="{00000000-513F-4EC6-A6EF-66894CE95F88}"/>
            </c:ext>
          </c:extLst>
        </c:ser>
        <c:dLbls>
          <c:showLegendKey val="0"/>
          <c:showVal val="0"/>
          <c:showCatName val="0"/>
          <c:showSerName val="0"/>
          <c:showPercent val="0"/>
          <c:showBubbleSize val="0"/>
        </c:dLbls>
        <c:gapWidth val="150"/>
        <c:axId val="300701384"/>
        <c:axId val="3007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513F-4EC6-A6EF-66894CE95F88}"/>
            </c:ext>
          </c:extLst>
        </c:ser>
        <c:dLbls>
          <c:showLegendKey val="0"/>
          <c:showVal val="0"/>
          <c:showCatName val="0"/>
          <c:showSerName val="0"/>
          <c:showPercent val="0"/>
          <c:showBubbleSize val="0"/>
        </c:dLbls>
        <c:marker val="1"/>
        <c:smooth val="0"/>
        <c:axId val="300701384"/>
        <c:axId val="300706872"/>
      </c:lineChart>
      <c:dateAx>
        <c:axId val="300701384"/>
        <c:scaling>
          <c:orientation val="minMax"/>
        </c:scaling>
        <c:delete val="1"/>
        <c:axPos val="b"/>
        <c:numFmt formatCode="ge" sourceLinked="1"/>
        <c:majorTickMark val="none"/>
        <c:minorTickMark val="none"/>
        <c:tickLblPos val="none"/>
        <c:crossAx val="300706872"/>
        <c:crosses val="autoZero"/>
        <c:auto val="1"/>
        <c:lblOffset val="100"/>
        <c:baseTimeUnit val="years"/>
      </c:dateAx>
      <c:valAx>
        <c:axId val="3007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豊橋市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自治体職員</v>
      </c>
      <c r="AE8" s="78"/>
      <c r="AF8" s="78"/>
      <c r="AG8" s="78"/>
      <c r="AH8" s="78"/>
      <c r="AI8" s="78"/>
      <c r="AJ8" s="78"/>
      <c r="AK8" s="3"/>
      <c r="AL8" s="74">
        <f>データ!S6</f>
        <v>377303</v>
      </c>
      <c r="AM8" s="74"/>
      <c r="AN8" s="74"/>
      <c r="AO8" s="74"/>
      <c r="AP8" s="74"/>
      <c r="AQ8" s="74"/>
      <c r="AR8" s="74"/>
      <c r="AS8" s="74"/>
      <c r="AT8" s="73">
        <f>データ!T6</f>
        <v>261.86</v>
      </c>
      <c r="AU8" s="73"/>
      <c r="AV8" s="73"/>
      <c r="AW8" s="73"/>
      <c r="AX8" s="73"/>
      <c r="AY8" s="73"/>
      <c r="AZ8" s="73"/>
      <c r="BA8" s="73"/>
      <c r="BB8" s="73">
        <f>データ!U6</f>
        <v>1440.86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67.16</v>
      </c>
      <c r="J10" s="73"/>
      <c r="K10" s="73"/>
      <c r="L10" s="73"/>
      <c r="M10" s="73"/>
      <c r="N10" s="73"/>
      <c r="O10" s="73"/>
      <c r="P10" s="73">
        <f>データ!P6</f>
        <v>70.819999999999993</v>
      </c>
      <c r="Q10" s="73"/>
      <c r="R10" s="73"/>
      <c r="S10" s="73"/>
      <c r="T10" s="73"/>
      <c r="U10" s="73"/>
      <c r="V10" s="73"/>
      <c r="W10" s="73">
        <f>データ!Q6</f>
        <v>76.34</v>
      </c>
      <c r="X10" s="73"/>
      <c r="Y10" s="73"/>
      <c r="Z10" s="73"/>
      <c r="AA10" s="73"/>
      <c r="AB10" s="73"/>
      <c r="AC10" s="73"/>
      <c r="AD10" s="74">
        <f>データ!R6</f>
        <v>1911</v>
      </c>
      <c r="AE10" s="74"/>
      <c r="AF10" s="74"/>
      <c r="AG10" s="74"/>
      <c r="AH10" s="74"/>
      <c r="AI10" s="74"/>
      <c r="AJ10" s="74"/>
      <c r="AK10" s="2"/>
      <c r="AL10" s="74">
        <f>データ!V6</f>
        <v>266427</v>
      </c>
      <c r="AM10" s="74"/>
      <c r="AN10" s="74"/>
      <c r="AO10" s="74"/>
      <c r="AP10" s="74"/>
      <c r="AQ10" s="74"/>
      <c r="AR10" s="74"/>
      <c r="AS10" s="74"/>
      <c r="AT10" s="73">
        <f>データ!W6</f>
        <v>44.4</v>
      </c>
      <c r="AU10" s="73"/>
      <c r="AV10" s="73"/>
      <c r="AW10" s="73"/>
      <c r="AX10" s="73"/>
      <c r="AY10" s="73"/>
      <c r="AZ10" s="73"/>
      <c r="BA10" s="73"/>
      <c r="BB10" s="73">
        <f>データ!X6</f>
        <v>6000.61</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3PMJHWTREMBIHLrosU/hdvZXiAVyBoslUUIt5vXZlhqqynMRse2nRxraHslMKjlzHuem3X1U7k6PQVg/dRSMjQ==" saltValue="2nPYSuyPRJGIGq4A0xUr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67.16</v>
      </c>
      <c r="P6" s="34">
        <f t="shared" si="3"/>
        <v>70.819999999999993</v>
      </c>
      <c r="Q6" s="34">
        <f t="shared" si="3"/>
        <v>76.34</v>
      </c>
      <c r="R6" s="34">
        <f t="shared" si="3"/>
        <v>1911</v>
      </c>
      <c r="S6" s="34">
        <f t="shared" si="3"/>
        <v>377303</v>
      </c>
      <c r="T6" s="34">
        <f t="shared" si="3"/>
        <v>261.86</v>
      </c>
      <c r="U6" s="34">
        <f t="shared" si="3"/>
        <v>1440.86</v>
      </c>
      <c r="V6" s="34">
        <f t="shared" si="3"/>
        <v>266427</v>
      </c>
      <c r="W6" s="34">
        <f t="shared" si="3"/>
        <v>44.4</v>
      </c>
      <c r="X6" s="34">
        <f t="shared" si="3"/>
        <v>6000.61</v>
      </c>
      <c r="Y6" s="35">
        <f>IF(Y7="",NA(),Y7)</f>
        <v>100.94</v>
      </c>
      <c r="Z6" s="35">
        <f t="shared" ref="Z6:AH6" si="4">IF(Z7="",NA(),Z7)</f>
        <v>100.78</v>
      </c>
      <c r="AA6" s="35">
        <f t="shared" si="4"/>
        <v>102.28</v>
      </c>
      <c r="AB6" s="35">
        <f t="shared" si="4"/>
        <v>102.85</v>
      </c>
      <c r="AC6" s="35">
        <f t="shared" si="4"/>
        <v>101.79</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66.62</v>
      </c>
      <c r="AV6" s="35">
        <f t="shared" ref="AV6:BD6" si="6">IF(AV7="",NA(),AV7)</f>
        <v>74.52</v>
      </c>
      <c r="AW6" s="35">
        <f t="shared" si="6"/>
        <v>82.81</v>
      </c>
      <c r="AX6" s="35">
        <f t="shared" si="6"/>
        <v>80.27</v>
      </c>
      <c r="AY6" s="35">
        <f t="shared" si="6"/>
        <v>88.57</v>
      </c>
      <c r="AZ6" s="35">
        <f t="shared" si="6"/>
        <v>52.63</v>
      </c>
      <c r="BA6" s="35">
        <f t="shared" si="6"/>
        <v>54.09</v>
      </c>
      <c r="BB6" s="35">
        <f t="shared" si="6"/>
        <v>54.03</v>
      </c>
      <c r="BC6" s="35">
        <f t="shared" si="6"/>
        <v>65.83</v>
      </c>
      <c r="BD6" s="35">
        <f t="shared" si="6"/>
        <v>72.22</v>
      </c>
      <c r="BE6" s="34" t="str">
        <f>IF(BE7="","",IF(BE7="-","【-】","【"&amp;SUBSTITUTE(TEXT(BE7,"#,##0.00"),"-","△")&amp;"】"))</f>
        <v>【69.49】</v>
      </c>
      <c r="BF6" s="35">
        <f>IF(BF7="",NA(),BF7)</f>
        <v>732.23</v>
      </c>
      <c r="BG6" s="35">
        <f t="shared" ref="BG6:BO6" si="7">IF(BG7="",NA(),BG7)</f>
        <v>694.24</v>
      </c>
      <c r="BH6" s="35">
        <f t="shared" si="7"/>
        <v>564.76</v>
      </c>
      <c r="BI6" s="35">
        <f t="shared" si="7"/>
        <v>555.91999999999996</v>
      </c>
      <c r="BJ6" s="35">
        <f t="shared" si="7"/>
        <v>580.28</v>
      </c>
      <c r="BK6" s="35">
        <f t="shared" si="7"/>
        <v>843.57</v>
      </c>
      <c r="BL6" s="35">
        <f t="shared" si="7"/>
        <v>845.86</v>
      </c>
      <c r="BM6" s="35">
        <f t="shared" si="7"/>
        <v>802.49</v>
      </c>
      <c r="BN6" s="35">
        <f t="shared" si="7"/>
        <v>805.14</v>
      </c>
      <c r="BO6" s="35">
        <f t="shared" si="7"/>
        <v>730.93</v>
      </c>
      <c r="BP6" s="34" t="str">
        <f>IF(BP7="","",IF(BP7="-","【-】","【"&amp;SUBSTITUTE(TEXT(BP7,"#,##0.00"),"-","△")&amp;"】"))</f>
        <v>【682.78】</v>
      </c>
      <c r="BQ6" s="35">
        <f>IF(BQ7="",NA(),BQ7)</f>
        <v>84.6</v>
      </c>
      <c r="BR6" s="35">
        <f t="shared" ref="BR6:BZ6" si="8">IF(BR7="",NA(),BR7)</f>
        <v>96.55</v>
      </c>
      <c r="BS6" s="35">
        <f t="shared" si="8"/>
        <v>99.23</v>
      </c>
      <c r="BT6" s="35">
        <f t="shared" si="8"/>
        <v>101.33</v>
      </c>
      <c r="BU6" s="35">
        <f t="shared" si="8"/>
        <v>96.51</v>
      </c>
      <c r="BV6" s="35">
        <f t="shared" si="8"/>
        <v>99.86</v>
      </c>
      <c r="BW6" s="35">
        <f t="shared" si="8"/>
        <v>101.88</v>
      </c>
      <c r="BX6" s="35">
        <f t="shared" si="8"/>
        <v>103.18</v>
      </c>
      <c r="BY6" s="35">
        <f t="shared" si="8"/>
        <v>100.22</v>
      </c>
      <c r="BZ6" s="35">
        <f t="shared" si="8"/>
        <v>98.09</v>
      </c>
      <c r="CA6" s="34" t="str">
        <f>IF(CA7="","",IF(CA7="-","【-】","【"&amp;SUBSTITUTE(TEXT(CA7,"#,##0.00"),"-","△")&amp;"】"))</f>
        <v>【100.91】</v>
      </c>
      <c r="CB6" s="35">
        <f>IF(CB7="",NA(),CB7)</f>
        <v>156.76</v>
      </c>
      <c r="CC6" s="35">
        <f t="shared" ref="CC6:CK6" si="9">IF(CC7="",NA(),CC7)</f>
        <v>136.51</v>
      </c>
      <c r="CD6" s="35">
        <f t="shared" si="9"/>
        <v>132.72</v>
      </c>
      <c r="CE6" s="35">
        <f t="shared" si="9"/>
        <v>129.99</v>
      </c>
      <c r="CF6" s="35">
        <f t="shared" si="9"/>
        <v>136.49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52.93</v>
      </c>
      <c r="CN6" s="35">
        <f t="shared" ref="CN6:CV6" si="10">IF(CN7="",NA(),CN7)</f>
        <v>54.38</v>
      </c>
      <c r="CO6" s="35">
        <f t="shared" si="10"/>
        <v>52.38</v>
      </c>
      <c r="CP6" s="35">
        <f t="shared" si="10"/>
        <v>52.27</v>
      </c>
      <c r="CQ6" s="35">
        <f t="shared" si="10"/>
        <v>53.1</v>
      </c>
      <c r="CR6" s="35">
        <f t="shared" si="10"/>
        <v>61.03</v>
      </c>
      <c r="CS6" s="35">
        <f t="shared" si="10"/>
        <v>62.5</v>
      </c>
      <c r="CT6" s="35">
        <f t="shared" si="10"/>
        <v>63.26</v>
      </c>
      <c r="CU6" s="35">
        <f t="shared" si="10"/>
        <v>61.54</v>
      </c>
      <c r="CV6" s="35">
        <f t="shared" si="10"/>
        <v>61.93</v>
      </c>
      <c r="CW6" s="34" t="str">
        <f>IF(CW7="","",IF(CW7="-","【-】","【"&amp;SUBSTITUTE(TEXT(CW7,"#,##0.00"),"-","△")&amp;"】"))</f>
        <v>【58.98】</v>
      </c>
      <c r="CX6" s="35">
        <f>IF(CX7="",NA(),CX7)</f>
        <v>96.66</v>
      </c>
      <c r="CY6" s="35">
        <f t="shared" ref="CY6:DG6" si="11">IF(CY7="",NA(),CY7)</f>
        <v>96.59</v>
      </c>
      <c r="CZ6" s="35">
        <f t="shared" si="11"/>
        <v>96.83</v>
      </c>
      <c r="DA6" s="35">
        <f t="shared" si="11"/>
        <v>97.09</v>
      </c>
      <c r="DB6" s="35">
        <f t="shared" si="11"/>
        <v>97.3</v>
      </c>
      <c r="DC6" s="35">
        <f t="shared" si="11"/>
        <v>93.83</v>
      </c>
      <c r="DD6" s="35">
        <f t="shared" si="11"/>
        <v>93.88</v>
      </c>
      <c r="DE6" s="35">
        <f t="shared" si="11"/>
        <v>94.07</v>
      </c>
      <c r="DF6" s="35">
        <f t="shared" si="11"/>
        <v>94.13</v>
      </c>
      <c r="DG6" s="35">
        <f t="shared" si="11"/>
        <v>94.45</v>
      </c>
      <c r="DH6" s="34" t="str">
        <f>IF(DH7="","",IF(DH7="-","【-】","【"&amp;SUBSTITUTE(TEXT(DH7,"#,##0.00"),"-","△")&amp;"】"))</f>
        <v>【95.20】</v>
      </c>
      <c r="DI6" s="35">
        <f>IF(DI7="",NA(),DI7)</f>
        <v>44.58</v>
      </c>
      <c r="DJ6" s="35">
        <f t="shared" ref="DJ6:DR6" si="12">IF(DJ7="",NA(),DJ7)</f>
        <v>46.14</v>
      </c>
      <c r="DK6" s="35">
        <f t="shared" si="12"/>
        <v>47.87</v>
      </c>
      <c r="DL6" s="35">
        <f t="shared" si="12"/>
        <v>46.49</v>
      </c>
      <c r="DM6" s="35">
        <f t="shared" si="12"/>
        <v>48.26</v>
      </c>
      <c r="DN6" s="35">
        <f t="shared" si="12"/>
        <v>28.06</v>
      </c>
      <c r="DO6" s="35">
        <f t="shared" si="12"/>
        <v>29.48</v>
      </c>
      <c r="DP6" s="35">
        <f t="shared" si="12"/>
        <v>28.95</v>
      </c>
      <c r="DQ6" s="35">
        <f t="shared" si="12"/>
        <v>30.11</v>
      </c>
      <c r="DR6" s="35">
        <f t="shared" si="12"/>
        <v>30.45</v>
      </c>
      <c r="DS6" s="34" t="str">
        <f>IF(DS7="","",IF(DS7="-","【-】","【"&amp;SUBSTITUTE(TEXT(DS7,"#,##0.00"),"-","△")&amp;"】"))</f>
        <v>【38.60】</v>
      </c>
      <c r="DT6" s="35">
        <f>IF(DT7="",NA(),DT7)</f>
        <v>10.28</v>
      </c>
      <c r="DU6" s="35">
        <f t="shared" ref="DU6:EC6" si="13">IF(DU7="",NA(),DU7)</f>
        <v>11.08</v>
      </c>
      <c r="DV6" s="35">
        <f t="shared" si="13"/>
        <v>12.12</v>
      </c>
      <c r="DW6" s="35">
        <f t="shared" si="13"/>
        <v>13.29</v>
      </c>
      <c r="DX6" s="35">
        <f t="shared" si="13"/>
        <v>14.27</v>
      </c>
      <c r="DY6" s="35">
        <f t="shared" si="13"/>
        <v>3.32</v>
      </c>
      <c r="DZ6" s="35">
        <f t="shared" si="13"/>
        <v>3.89</v>
      </c>
      <c r="EA6" s="35">
        <f t="shared" si="13"/>
        <v>4.07</v>
      </c>
      <c r="EB6" s="35">
        <f t="shared" si="13"/>
        <v>4.54</v>
      </c>
      <c r="EC6" s="35">
        <f t="shared" si="13"/>
        <v>4.8499999999999996</v>
      </c>
      <c r="ED6" s="34" t="str">
        <f>IF(ED7="","",IF(ED7="-","【-】","【"&amp;SUBSTITUTE(TEXT(ED7,"#,##0.00"),"-","△")&amp;"】"))</f>
        <v>【5.64】</v>
      </c>
      <c r="EE6" s="35">
        <f>IF(EE7="",NA(),EE7)</f>
        <v>0.06</v>
      </c>
      <c r="EF6" s="35">
        <f t="shared" ref="EF6:EN6" si="14">IF(EF7="",NA(),EF7)</f>
        <v>0.06</v>
      </c>
      <c r="EG6" s="35">
        <f t="shared" si="14"/>
        <v>0.23</v>
      </c>
      <c r="EH6" s="35">
        <f t="shared" si="14"/>
        <v>0.36</v>
      </c>
      <c r="EI6" s="35">
        <f t="shared" si="14"/>
        <v>0.27</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232017</v>
      </c>
      <c r="D7" s="37">
        <v>46</v>
      </c>
      <c r="E7" s="37">
        <v>17</v>
      </c>
      <c r="F7" s="37">
        <v>1</v>
      </c>
      <c r="G7" s="37">
        <v>0</v>
      </c>
      <c r="H7" s="37" t="s">
        <v>96</v>
      </c>
      <c r="I7" s="37" t="s">
        <v>97</v>
      </c>
      <c r="J7" s="37" t="s">
        <v>98</v>
      </c>
      <c r="K7" s="37" t="s">
        <v>99</v>
      </c>
      <c r="L7" s="37" t="s">
        <v>100</v>
      </c>
      <c r="M7" s="37" t="s">
        <v>101</v>
      </c>
      <c r="N7" s="38" t="s">
        <v>102</v>
      </c>
      <c r="O7" s="38">
        <v>67.16</v>
      </c>
      <c r="P7" s="38">
        <v>70.819999999999993</v>
      </c>
      <c r="Q7" s="38">
        <v>76.34</v>
      </c>
      <c r="R7" s="38">
        <v>1911</v>
      </c>
      <c r="S7" s="38">
        <v>377303</v>
      </c>
      <c r="T7" s="38">
        <v>261.86</v>
      </c>
      <c r="U7" s="38">
        <v>1440.86</v>
      </c>
      <c r="V7" s="38">
        <v>266427</v>
      </c>
      <c r="W7" s="38">
        <v>44.4</v>
      </c>
      <c r="X7" s="38">
        <v>6000.61</v>
      </c>
      <c r="Y7" s="38">
        <v>100.94</v>
      </c>
      <c r="Z7" s="38">
        <v>100.78</v>
      </c>
      <c r="AA7" s="38">
        <v>102.28</v>
      </c>
      <c r="AB7" s="38">
        <v>102.85</v>
      </c>
      <c r="AC7" s="38">
        <v>101.79</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66.62</v>
      </c>
      <c r="AV7" s="38">
        <v>74.52</v>
      </c>
      <c r="AW7" s="38">
        <v>82.81</v>
      </c>
      <c r="AX7" s="38">
        <v>80.27</v>
      </c>
      <c r="AY7" s="38">
        <v>88.57</v>
      </c>
      <c r="AZ7" s="38">
        <v>52.63</v>
      </c>
      <c r="BA7" s="38">
        <v>54.09</v>
      </c>
      <c r="BB7" s="38">
        <v>54.03</v>
      </c>
      <c r="BC7" s="38">
        <v>65.83</v>
      </c>
      <c r="BD7" s="38">
        <v>72.22</v>
      </c>
      <c r="BE7" s="38">
        <v>69.489999999999995</v>
      </c>
      <c r="BF7" s="38">
        <v>732.23</v>
      </c>
      <c r="BG7" s="38">
        <v>694.24</v>
      </c>
      <c r="BH7" s="38">
        <v>564.76</v>
      </c>
      <c r="BI7" s="38">
        <v>555.91999999999996</v>
      </c>
      <c r="BJ7" s="38">
        <v>580.28</v>
      </c>
      <c r="BK7" s="38">
        <v>843.57</v>
      </c>
      <c r="BL7" s="38">
        <v>845.86</v>
      </c>
      <c r="BM7" s="38">
        <v>802.49</v>
      </c>
      <c r="BN7" s="38">
        <v>805.14</v>
      </c>
      <c r="BO7" s="38">
        <v>730.93</v>
      </c>
      <c r="BP7" s="38">
        <v>682.78</v>
      </c>
      <c r="BQ7" s="38">
        <v>84.6</v>
      </c>
      <c r="BR7" s="38">
        <v>96.55</v>
      </c>
      <c r="BS7" s="38">
        <v>99.23</v>
      </c>
      <c r="BT7" s="38">
        <v>101.33</v>
      </c>
      <c r="BU7" s="38">
        <v>96.51</v>
      </c>
      <c r="BV7" s="38">
        <v>99.86</v>
      </c>
      <c r="BW7" s="38">
        <v>101.88</v>
      </c>
      <c r="BX7" s="38">
        <v>103.18</v>
      </c>
      <c r="BY7" s="38">
        <v>100.22</v>
      </c>
      <c r="BZ7" s="38">
        <v>98.09</v>
      </c>
      <c r="CA7" s="38">
        <v>100.91</v>
      </c>
      <c r="CB7" s="38">
        <v>156.76</v>
      </c>
      <c r="CC7" s="38">
        <v>136.51</v>
      </c>
      <c r="CD7" s="38">
        <v>132.72</v>
      </c>
      <c r="CE7" s="38">
        <v>129.99</v>
      </c>
      <c r="CF7" s="38">
        <v>136.49</v>
      </c>
      <c r="CG7" s="38">
        <v>147.29</v>
      </c>
      <c r="CH7" s="38">
        <v>143.15</v>
      </c>
      <c r="CI7" s="38">
        <v>141.11000000000001</v>
      </c>
      <c r="CJ7" s="38">
        <v>144.79</v>
      </c>
      <c r="CK7" s="38">
        <v>146.08000000000001</v>
      </c>
      <c r="CL7" s="38">
        <v>136.86000000000001</v>
      </c>
      <c r="CM7" s="38">
        <v>52.93</v>
      </c>
      <c r="CN7" s="38">
        <v>54.38</v>
      </c>
      <c r="CO7" s="38">
        <v>52.38</v>
      </c>
      <c r="CP7" s="38">
        <v>52.27</v>
      </c>
      <c r="CQ7" s="38">
        <v>53.1</v>
      </c>
      <c r="CR7" s="38">
        <v>61.03</v>
      </c>
      <c r="CS7" s="38">
        <v>62.5</v>
      </c>
      <c r="CT7" s="38">
        <v>63.26</v>
      </c>
      <c r="CU7" s="38">
        <v>61.54</v>
      </c>
      <c r="CV7" s="38">
        <v>61.93</v>
      </c>
      <c r="CW7" s="38">
        <v>58.98</v>
      </c>
      <c r="CX7" s="38">
        <v>96.66</v>
      </c>
      <c r="CY7" s="38">
        <v>96.59</v>
      </c>
      <c r="CZ7" s="38">
        <v>96.83</v>
      </c>
      <c r="DA7" s="38">
        <v>97.09</v>
      </c>
      <c r="DB7" s="38">
        <v>97.3</v>
      </c>
      <c r="DC7" s="38">
        <v>93.83</v>
      </c>
      <c r="DD7" s="38">
        <v>93.88</v>
      </c>
      <c r="DE7" s="38">
        <v>94.07</v>
      </c>
      <c r="DF7" s="38">
        <v>94.13</v>
      </c>
      <c r="DG7" s="38">
        <v>94.45</v>
      </c>
      <c r="DH7" s="38">
        <v>95.2</v>
      </c>
      <c r="DI7" s="38">
        <v>44.58</v>
      </c>
      <c r="DJ7" s="38">
        <v>46.14</v>
      </c>
      <c r="DK7" s="38">
        <v>47.87</v>
      </c>
      <c r="DL7" s="38">
        <v>46.49</v>
      </c>
      <c r="DM7" s="38">
        <v>48.26</v>
      </c>
      <c r="DN7" s="38">
        <v>28.06</v>
      </c>
      <c r="DO7" s="38">
        <v>29.48</v>
      </c>
      <c r="DP7" s="38">
        <v>28.95</v>
      </c>
      <c r="DQ7" s="38">
        <v>30.11</v>
      </c>
      <c r="DR7" s="38">
        <v>30.45</v>
      </c>
      <c r="DS7" s="38">
        <v>38.6</v>
      </c>
      <c r="DT7" s="38">
        <v>10.28</v>
      </c>
      <c r="DU7" s="38">
        <v>11.08</v>
      </c>
      <c r="DV7" s="38">
        <v>12.12</v>
      </c>
      <c r="DW7" s="38">
        <v>13.29</v>
      </c>
      <c r="DX7" s="38">
        <v>14.27</v>
      </c>
      <c r="DY7" s="38">
        <v>3.32</v>
      </c>
      <c r="DZ7" s="38">
        <v>3.89</v>
      </c>
      <c r="EA7" s="38">
        <v>4.07</v>
      </c>
      <c r="EB7" s="38">
        <v>4.54</v>
      </c>
      <c r="EC7" s="38">
        <v>4.8499999999999996</v>
      </c>
      <c r="ED7" s="38">
        <v>5.64</v>
      </c>
      <c r="EE7" s="38">
        <v>0.06</v>
      </c>
      <c r="EF7" s="38">
        <v>0.06</v>
      </c>
      <c r="EG7" s="38">
        <v>0.23</v>
      </c>
      <c r="EH7" s="38">
        <v>0.36</v>
      </c>
      <c r="EI7" s="38">
        <v>0.27</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