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59\Desktop\0205　【５分の１】公営企業に係る「経営比較分析表」の分析等の確認について\"/>
    </mc:Choice>
  </mc:AlternateContent>
  <workbookProtection workbookAlgorithmName="SHA-512" workbookHashValue="2CTjvLllCRhLbTPHYm1pilyEUeWRx6RAi7V2FcRlnjjNgakpfVtZVPOZv6JbWXed7k1UMcUbTFRwdwdcKwenmQ==" workbookSaltValue="XUKlkk6cQqs+oG1JEHXA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<sst xmlns="http://schemas.openxmlformats.org/spreadsheetml/2006/main" count="228" uniqueCount="114">
  <si>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</si>
  <si>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</si>
  <si>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</si>
  <si>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</si>
  <si>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</si>
  <si>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</si>
  <si>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</si>
  <si>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</si>
  <si>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</si>
  <si>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</si>
  <si>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</si>
  <si>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</si>
  <si>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</si>
  <si>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</si>
  <si>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</si>
  <si>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</si>
  <si>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</si>
  <si>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</si>
  <si>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</si>
  <si>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</si>
  <si>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</si>
  <si>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</si>
  <si>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</si>
  <si>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</si>
  <si>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</si>
  <si>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</si>
  <si>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</si>
  <si>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</si>
  <si>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</si>
  <si>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</si>
  <si>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</si>
  <si>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</si>
  <si>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</si>
  <si>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</si>
  <si>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</si>
  <si>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</si>
  <si>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</si>
  <si>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</si>
  <si>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</si>
  <si>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</si>
  <si>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</si>
  <si>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</si>
  <si>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</si>
  <si>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</si>
  <si>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</si>
  <si>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</si>
  <si>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</si>
  <si>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</si>
  <si>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</si>
  <si>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</si>
  <si>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</si>
  <si>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</si>
  <si>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</si>
  <si>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</si>
  <si>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</si>
  <si>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</si>
  <si>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</si>
  <si>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</si>
  <si>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</si>
  <si>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</si>
  <si>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</si>
  <si>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</si>
  <si>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</si>
  <si>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</si>
  <si>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</si>
  <si>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</si>
  <si>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</si>
  <si>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</si>
  <si>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</si>
  <si>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</si>
  <si>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</si>
  <si>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</si>
  <si>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</si>
  <si>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</si>
  <si>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</si>
  <si>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</si>
  <si>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</si>
  <si>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</si>
  <si>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</si>
  <si>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</si>
  <si>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</si>
  <si>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</si>
  <si>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</si>
  <si>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</si>
  <si>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</si>
  <si>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</si>
  <si>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</si>
  <si>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</si>
  <si>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</si>
  <si>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</si>
  <si>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</si>
  <si>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</si>
  <si>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</si>
  <si>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</si>
  <si>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</si>
  <si>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</si>
  <si>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</si>
  <si>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</si>
  <si>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</si>
  <si>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</si>
  <si>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</si>
  <si>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</si>
  <si>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</si>
  <si>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</si>
  <si>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</si>
  <si>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</si>
  <si>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</si>
  <si>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</si>
  <si>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</si>
  <si>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</si>
  <si>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</si>
  <si>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phoneticPr fontId="4"/>
  </si>
  <si>
    <t>・①収益的収支比率は、収支不足が生じている状況が続いているが、平成30年度においては前年度から3.63ポイント増加した。これは総費用が増加したが、それ以上に総収益が他会計繰入金の増などにより増加したためである。
・④企業債残高対事業規模比率は、類似団体平均値、全国平均と比べ低い水準を保てており、平成30年度において前年度から20.68ポイント減少した。今後も施設の更新等が必要となるため、引き続き計画的な投資を行っていく。
・⑤経費回収率は、類似団体平均値、全国平均を上回っており、平成30年度において前年度から1.00ポイント増加した。また、⑥汚水処理原価は類似団体平均値、全国平均を下回っているが、平成30年度において前年度から0.08ポイント増加した。これらは下水道使用料及び年間有収水量が増加したためである。
・⑧水洗化率は、類似団体平均値、全国平均と比べて高い水準を満たしており、整備地区の供用開始以降増加している。</t>
    <rPh sb="55" eb="57">
      <t>ゾウカ</t>
    </rPh>
    <rPh sb="63" eb="66">
      <t>ソウヒヨウ</t>
    </rPh>
    <rPh sb="67" eb="69">
      <t>ゾウカ</t>
    </rPh>
    <rPh sb="75" eb="77">
      <t>イジョウ</t>
    </rPh>
    <rPh sb="89" eb="90">
      <t>ゾウ</t>
    </rPh>
    <rPh sb="95" eb="97">
      <t>ゾウカ</t>
    </rPh>
    <rPh sb="265" eb="267">
      <t>ゾウカ</t>
    </rPh>
    <rPh sb="334" eb="337">
      <t>ゲスイドウ</t>
    </rPh>
    <rPh sb="337" eb="340">
      <t>シヨウリョウ</t>
    </rPh>
    <rPh sb="340" eb="341">
      <t>オヨ</t>
    </rPh>
    <rPh sb="342" eb="344">
      <t>ネンカン</t>
    </rPh>
    <rPh sb="344" eb="346">
      <t>ユウシュウ</t>
    </rPh>
    <rPh sb="346" eb="348">
      <t>スイリョウ</t>
    </rPh>
    <phoneticPr fontId="4"/>
  </si>
  <si>
    <t>・経営の健全性・効率性については、平成30年度は経費回収率、収益的収支比率ともに増加となったが、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t>
    <rPh sb="40" eb="42">
      <t>ゾウカ</t>
    </rPh>
    <rPh sb="244" eb="24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</si>
</sst>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17-44CD-80D5-298A817B3C32}"/>
            </c:ext>
          </c:extLst>
        </c:ser>
        <c:dLbls>
          <c:showLegendKey val="0"/>
          <c:showVal val="0"/>
          <c:showCatName val="0"/>
          <c:showSerName val="0"/>
          <c:showPercent val="0"/>
          <c:showBubbleSize val="0"/>
        </c:dLbls>
        <c:gapWidth val="150"/>
        <c:axId val="300948848"/>
        <c:axId val="30094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317-44CD-80D5-298A817B3C32}"/>
            </c:ext>
          </c:extLst>
        </c:ser>
        <c:dLbls>
          <c:showLegendKey val="0"/>
          <c:showVal val="0"/>
          <c:showCatName val="0"/>
          <c:showSerName val="0"/>
          <c:showPercent val="0"/>
          <c:showBubbleSize val="0"/>
        </c:dLbls>
        <c:marker val="1"/>
        <c:smooth val="0"/>
        <c:axId val="300948848"/>
        <c:axId val="300947280"/>
      </c:lineChart>
      <c:dateAx>
        <c:axId val="300948848"/>
        <c:scaling>
          <c:orientation val="minMax"/>
        </c:scaling>
        <c:delete val="1"/>
        <c:axPos val="b"/>
        <c:numFmt formatCode="ge" sourceLinked="1"/>
        <c:majorTickMark val="none"/>
        <c:minorTickMark val="none"/>
        <c:tickLblPos val="none"/>
        <c:crossAx val="300947280"/>
        <c:crosses val="autoZero"/>
        <c:auto val="1"/>
        <c:lblOffset val="100"/>
        <c:baseTimeUnit val="years"/>
      </c:dateAx>
      <c:valAx>
        <c:axId val="30094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4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54.13</c:v>
                </c:pt>
                <c:pt idx="1">
                  <c:v>54.86</c:v>
                </c:pt>
                <c:pt idx="2">
                  <c:v>59.26</c:v>
                </c:pt>
                <c:pt idx="3">
                  <c:v>60.5</c:v>
                </c:pt>
                <c:pt idx="4">
                  <c:v>60.61</c:v>
                </c:pt>
              </c:numCache>
            </c:numRef>
          </c:val>
          <c:extLst xmlns:c16r2="http://schemas.microsoft.com/office/drawing/2015/06/chart">
            <c:ext xmlns:c16="http://schemas.microsoft.com/office/drawing/2014/chart" uri="{C3380CC4-5D6E-409C-BE32-E72D297353CC}">
              <c16:uniqueId val="{00000000-169F-4A52-8666-98516B365422}"/>
            </c:ext>
          </c:extLst>
        </c:ser>
        <c:dLbls>
          <c:showLegendKey val="0"/>
          <c:showVal val="0"/>
          <c:showCatName val="0"/>
          <c:showSerName val="0"/>
          <c:showPercent val="0"/>
          <c:showBubbleSize val="0"/>
        </c:dLbls>
        <c:gapWidth val="150"/>
        <c:axId val="303592528"/>
        <c:axId val="30359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69F-4A52-8666-98516B365422}"/>
            </c:ext>
          </c:extLst>
        </c:ser>
        <c:dLbls>
          <c:showLegendKey val="0"/>
          <c:showVal val="0"/>
          <c:showCatName val="0"/>
          <c:showSerName val="0"/>
          <c:showPercent val="0"/>
          <c:showBubbleSize val="0"/>
        </c:dLbls>
        <c:marker val="1"/>
        <c:smooth val="0"/>
        <c:axId val="303592528"/>
        <c:axId val="303597624"/>
      </c:lineChart>
      <c:dateAx>
        <c:axId val="303592528"/>
        <c:scaling>
          <c:orientation val="minMax"/>
        </c:scaling>
        <c:delete val="1"/>
        <c:axPos val="b"/>
        <c:numFmt formatCode="ge" sourceLinked="1"/>
        <c:majorTickMark val="none"/>
        <c:minorTickMark val="none"/>
        <c:tickLblPos val="none"/>
        <c:crossAx val="303597624"/>
        <c:crosses val="autoZero"/>
        <c:auto val="1"/>
        <c:lblOffset val="100"/>
        <c:baseTimeUnit val="years"/>
      </c:dateAx>
      <c:valAx>
        <c:axId val="30359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91.2</c:v>
                </c:pt>
                <c:pt idx="1">
                  <c:v>92.14</c:v>
                </c:pt>
                <c:pt idx="2">
                  <c:v>93.83</c:v>
                </c:pt>
                <c:pt idx="3">
                  <c:v>94</c:v>
                </c:pt>
                <c:pt idx="4">
                  <c:v>94.16</c:v>
                </c:pt>
              </c:numCache>
            </c:numRef>
          </c:val>
          <c:extLst xmlns:c16r2="http://schemas.microsoft.com/office/drawing/2015/06/chart">
            <c:ext xmlns:c16="http://schemas.microsoft.com/office/drawing/2014/chart" uri="{C3380CC4-5D6E-409C-BE32-E72D297353CC}">
              <c16:uniqueId val="{00000000-AFCC-4AAD-8A3E-C957BF980188}"/>
            </c:ext>
          </c:extLst>
        </c:ser>
        <c:dLbls>
          <c:showLegendKey val="0"/>
          <c:showVal val="0"/>
          <c:showCatName val="0"/>
          <c:showSerName val="0"/>
          <c:showPercent val="0"/>
          <c:showBubbleSize val="0"/>
        </c:dLbls>
        <c:gapWidth val="150"/>
        <c:axId val="303593312"/>
        <c:axId val="3035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AFCC-4AAD-8A3E-C957BF980188}"/>
            </c:ext>
          </c:extLst>
        </c:ser>
        <c:dLbls>
          <c:showLegendKey val="0"/>
          <c:showVal val="0"/>
          <c:showCatName val="0"/>
          <c:showSerName val="0"/>
          <c:showPercent val="0"/>
          <c:showBubbleSize val="0"/>
        </c:dLbls>
        <c:marker val="1"/>
        <c:smooth val="0"/>
        <c:axId val="303593312"/>
        <c:axId val="303596056"/>
      </c:lineChart>
      <c:dateAx>
        <c:axId val="303593312"/>
        <c:scaling>
          <c:orientation val="minMax"/>
        </c:scaling>
        <c:delete val="1"/>
        <c:axPos val="b"/>
        <c:numFmt formatCode="ge" sourceLinked="1"/>
        <c:majorTickMark val="none"/>
        <c:minorTickMark val="none"/>
        <c:tickLblPos val="none"/>
        <c:crossAx val="303596056"/>
        <c:crosses val="autoZero"/>
        <c:auto val="1"/>
        <c:lblOffset val="100"/>
        <c:baseTimeUnit val="years"/>
      </c:dateAx>
      <c:valAx>
        <c:axId val="3035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84.94</c:v>
                </c:pt>
                <c:pt idx="1">
                  <c:v>96.26</c:v>
                </c:pt>
                <c:pt idx="2">
                  <c:v>96.8</c:v>
                </c:pt>
                <c:pt idx="3">
                  <c:v>89.17</c:v>
                </c:pt>
                <c:pt idx="4">
                  <c:v>92.8</c:v>
                </c:pt>
              </c:numCache>
            </c:numRef>
          </c:val>
          <c:extLst xmlns:c16r2="http://schemas.microsoft.com/office/drawing/2015/06/chart">
            <c:ext xmlns:c16="http://schemas.microsoft.com/office/drawing/2014/chart" uri="{C3380CC4-5D6E-409C-BE32-E72D297353CC}">
              <c16:uniqueId val="{00000000-1256-4D7D-8257-725867823700}"/>
            </c:ext>
          </c:extLst>
        </c:ser>
        <c:dLbls>
          <c:showLegendKey val="0"/>
          <c:showVal val="0"/>
          <c:showCatName val="0"/>
          <c:showSerName val="0"/>
          <c:showPercent val="0"/>
          <c:showBubbleSize val="0"/>
        </c:dLbls>
        <c:gapWidth val="150"/>
        <c:axId val="300946496"/>
        <c:axId val="30094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56-4D7D-8257-725867823700}"/>
            </c:ext>
          </c:extLst>
        </c:ser>
        <c:dLbls>
          <c:showLegendKey val="0"/>
          <c:showVal val="0"/>
          <c:showCatName val="0"/>
          <c:showSerName val="0"/>
          <c:showPercent val="0"/>
          <c:showBubbleSize val="0"/>
        </c:dLbls>
        <c:marker val="1"/>
        <c:smooth val="0"/>
        <c:axId val="300946496"/>
        <c:axId val="300949240"/>
      </c:lineChart>
      <c:dateAx>
        <c:axId val="300946496"/>
        <c:scaling>
          <c:orientation val="minMax"/>
        </c:scaling>
        <c:delete val="1"/>
        <c:axPos val="b"/>
        <c:numFmt formatCode="ge" sourceLinked="1"/>
        <c:majorTickMark val="none"/>
        <c:minorTickMark val="none"/>
        <c:tickLblPos val="none"/>
        <c:crossAx val="300949240"/>
        <c:crosses val="autoZero"/>
        <c:auto val="1"/>
        <c:lblOffset val="100"/>
        <c:baseTimeUnit val="years"/>
      </c:dateAx>
      <c:valAx>
        <c:axId val="30094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FC-4A9D-8AF5-E7C0A4850843}"/>
            </c:ext>
          </c:extLst>
        </c:ser>
        <c:dLbls>
          <c:showLegendKey val="0"/>
          <c:showVal val="0"/>
          <c:showCatName val="0"/>
          <c:showSerName val="0"/>
          <c:showPercent val="0"/>
          <c:showBubbleSize val="0"/>
        </c:dLbls>
        <c:gapWidth val="150"/>
        <c:axId val="303249896"/>
        <c:axId val="30325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FC-4A9D-8AF5-E7C0A4850843}"/>
            </c:ext>
          </c:extLst>
        </c:ser>
        <c:dLbls>
          <c:showLegendKey val="0"/>
          <c:showVal val="0"/>
          <c:showCatName val="0"/>
          <c:showSerName val="0"/>
          <c:showPercent val="0"/>
          <c:showBubbleSize val="0"/>
        </c:dLbls>
        <c:marker val="1"/>
        <c:smooth val="0"/>
        <c:axId val="303249896"/>
        <c:axId val="303251856"/>
      </c:lineChart>
      <c:dateAx>
        <c:axId val="303249896"/>
        <c:scaling>
          <c:orientation val="minMax"/>
        </c:scaling>
        <c:delete val="1"/>
        <c:axPos val="b"/>
        <c:numFmt formatCode="ge" sourceLinked="1"/>
        <c:majorTickMark val="none"/>
        <c:minorTickMark val="none"/>
        <c:tickLblPos val="none"/>
        <c:crossAx val="303251856"/>
        <c:crosses val="autoZero"/>
        <c:auto val="1"/>
        <c:lblOffset val="100"/>
        <c:baseTimeUnit val="years"/>
      </c:dateAx>
      <c:valAx>
        <c:axId val="3032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C0-4495-89AB-542406A39415}"/>
            </c:ext>
          </c:extLst>
        </c:ser>
        <c:dLbls>
          <c:showLegendKey val="0"/>
          <c:showVal val="0"/>
          <c:showCatName val="0"/>
          <c:showSerName val="0"/>
          <c:showPercent val="0"/>
          <c:showBubbleSize val="0"/>
        </c:dLbls>
        <c:gapWidth val="150"/>
        <c:axId val="303254208"/>
        <c:axId val="3032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0-4495-89AB-542406A39415}"/>
            </c:ext>
          </c:extLst>
        </c:ser>
        <c:dLbls>
          <c:showLegendKey val="0"/>
          <c:showVal val="0"/>
          <c:showCatName val="0"/>
          <c:showSerName val="0"/>
          <c:showPercent val="0"/>
          <c:showBubbleSize val="0"/>
        </c:dLbls>
        <c:marker val="1"/>
        <c:smooth val="0"/>
        <c:axId val="303254208"/>
        <c:axId val="303254600"/>
      </c:lineChart>
      <c:dateAx>
        <c:axId val="303254208"/>
        <c:scaling>
          <c:orientation val="minMax"/>
        </c:scaling>
        <c:delete val="1"/>
        <c:axPos val="b"/>
        <c:numFmt formatCode="ge" sourceLinked="1"/>
        <c:majorTickMark val="none"/>
        <c:minorTickMark val="none"/>
        <c:tickLblPos val="none"/>
        <c:crossAx val="303254600"/>
        <c:crosses val="autoZero"/>
        <c:auto val="1"/>
        <c:lblOffset val="100"/>
        <c:baseTimeUnit val="years"/>
      </c:dateAx>
      <c:valAx>
        <c:axId val="3032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62-45E8-A93D-5E5FF8C3869E}"/>
            </c:ext>
          </c:extLst>
        </c:ser>
        <c:dLbls>
          <c:showLegendKey val="0"/>
          <c:showVal val="0"/>
          <c:showCatName val="0"/>
          <c:showSerName val="0"/>
          <c:showPercent val="0"/>
          <c:showBubbleSize val="0"/>
        </c:dLbls>
        <c:gapWidth val="150"/>
        <c:axId val="303249112"/>
        <c:axId val="3032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62-45E8-A93D-5E5FF8C3869E}"/>
            </c:ext>
          </c:extLst>
        </c:ser>
        <c:dLbls>
          <c:showLegendKey val="0"/>
          <c:showVal val="0"/>
          <c:showCatName val="0"/>
          <c:showSerName val="0"/>
          <c:showPercent val="0"/>
          <c:showBubbleSize val="0"/>
        </c:dLbls>
        <c:marker val="1"/>
        <c:smooth val="0"/>
        <c:axId val="303249112"/>
        <c:axId val="303249504"/>
      </c:lineChart>
      <c:dateAx>
        <c:axId val="303249112"/>
        <c:scaling>
          <c:orientation val="minMax"/>
        </c:scaling>
        <c:delete val="1"/>
        <c:axPos val="b"/>
        <c:numFmt formatCode="ge" sourceLinked="1"/>
        <c:majorTickMark val="none"/>
        <c:minorTickMark val="none"/>
        <c:tickLblPos val="none"/>
        <c:crossAx val="303249504"/>
        <c:crosses val="autoZero"/>
        <c:auto val="1"/>
        <c:lblOffset val="100"/>
        <c:baseTimeUnit val="years"/>
      </c:dateAx>
      <c:valAx>
        <c:axId val="3032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0-406E-85A4-9A935C005F31}"/>
            </c:ext>
          </c:extLst>
        </c:ser>
        <c:dLbls>
          <c:showLegendKey val="0"/>
          <c:showVal val="0"/>
          <c:showCatName val="0"/>
          <c:showSerName val="0"/>
          <c:showPercent val="0"/>
          <c:showBubbleSize val="0"/>
        </c:dLbls>
        <c:gapWidth val="150"/>
        <c:axId val="303250680"/>
        <c:axId val="30324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0-406E-85A4-9A935C005F31}"/>
            </c:ext>
          </c:extLst>
        </c:ser>
        <c:dLbls>
          <c:showLegendKey val="0"/>
          <c:showVal val="0"/>
          <c:showCatName val="0"/>
          <c:showSerName val="0"/>
          <c:showPercent val="0"/>
          <c:showBubbleSize val="0"/>
        </c:dLbls>
        <c:marker val="1"/>
        <c:smooth val="0"/>
        <c:axId val="303250680"/>
        <c:axId val="303247152"/>
      </c:lineChart>
      <c:dateAx>
        <c:axId val="303250680"/>
        <c:scaling>
          <c:orientation val="minMax"/>
        </c:scaling>
        <c:delete val="1"/>
        <c:axPos val="b"/>
        <c:numFmt formatCode="ge" sourceLinked="1"/>
        <c:majorTickMark val="none"/>
        <c:minorTickMark val="none"/>
        <c:tickLblPos val="none"/>
        <c:crossAx val="303247152"/>
        <c:crosses val="autoZero"/>
        <c:auto val="1"/>
        <c:lblOffset val="100"/>
        <c:baseTimeUnit val="years"/>
      </c:dateAx>
      <c:valAx>
        <c:axId val="3032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430.76</c:v>
                </c:pt>
                <c:pt idx="1">
                  <c:v>669.32</c:v>
                </c:pt>
                <c:pt idx="2">
                  <c:v>651.75</c:v>
                </c:pt>
                <c:pt idx="3">
                  <c:v>617.42999999999995</c:v>
                </c:pt>
                <c:pt idx="4">
                  <c:v>596.75</c:v>
                </c:pt>
              </c:numCache>
            </c:numRef>
          </c:val>
          <c:extLst xmlns:c16r2="http://schemas.microsoft.com/office/drawing/2015/06/chart">
            <c:ext xmlns:c16="http://schemas.microsoft.com/office/drawing/2014/chart" uri="{C3380CC4-5D6E-409C-BE32-E72D297353CC}">
              <c16:uniqueId val="{00000000-A3CC-4370-A0DF-F5822F793BBC}"/>
            </c:ext>
          </c:extLst>
        </c:ser>
        <c:dLbls>
          <c:showLegendKey val="0"/>
          <c:showVal val="0"/>
          <c:showCatName val="0"/>
          <c:showSerName val="0"/>
          <c:showPercent val="0"/>
          <c:showBubbleSize val="0"/>
        </c:dLbls>
        <c:gapWidth val="150"/>
        <c:axId val="303253424"/>
        <c:axId val="303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3CC-4370-A0DF-F5822F793BBC}"/>
            </c:ext>
          </c:extLst>
        </c:ser>
        <c:dLbls>
          <c:showLegendKey val="0"/>
          <c:showVal val="0"/>
          <c:showCatName val="0"/>
          <c:showSerName val="0"/>
          <c:showPercent val="0"/>
          <c:showBubbleSize val="0"/>
        </c:dLbls>
        <c:marker val="1"/>
        <c:smooth val="0"/>
        <c:axId val="303253424"/>
        <c:axId val="303247936"/>
      </c:lineChart>
      <c:dateAx>
        <c:axId val="303253424"/>
        <c:scaling>
          <c:orientation val="minMax"/>
        </c:scaling>
        <c:delete val="1"/>
        <c:axPos val="b"/>
        <c:numFmt formatCode="ge" sourceLinked="1"/>
        <c:majorTickMark val="none"/>
        <c:minorTickMark val="none"/>
        <c:tickLblPos val="none"/>
        <c:crossAx val="303247936"/>
        <c:crosses val="autoZero"/>
        <c:auto val="1"/>
        <c:lblOffset val="100"/>
        <c:baseTimeUnit val="years"/>
      </c:dateAx>
      <c:valAx>
        <c:axId val="303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67.28</c:v>
                </c:pt>
                <c:pt idx="1">
                  <c:v>88.73</c:v>
                </c:pt>
                <c:pt idx="2">
                  <c:v>87.7</c:v>
                </c:pt>
                <c:pt idx="3">
                  <c:v>86.19</c:v>
                </c:pt>
                <c:pt idx="4">
                  <c:v>87.19</c:v>
                </c:pt>
              </c:numCache>
            </c:numRef>
          </c:val>
          <c:extLst xmlns:c16r2="http://schemas.microsoft.com/office/drawing/2015/06/chart">
            <c:ext xmlns:c16="http://schemas.microsoft.com/office/drawing/2014/chart" uri="{C3380CC4-5D6E-409C-BE32-E72D297353CC}">
              <c16:uniqueId val="{00000000-3E31-4A76-9EAD-2C7B7F888DD3}"/>
            </c:ext>
          </c:extLst>
        </c:ser>
        <c:dLbls>
          <c:showLegendKey val="0"/>
          <c:showVal val="0"/>
          <c:showCatName val="0"/>
          <c:showSerName val="0"/>
          <c:showPercent val="0"/>
          <c:showBubbleSize val="0"/>
        </c:dLbls>
        <c:gapWidth val="150"/>
        <c:axId val="303593704"/>
        <c:axId val="303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3E31-4A76-9EAD-2C7B7F888DD3}"/>
            </c:ext>
          </c:extLst>
        </c:ser>
        <c:dLbls>
          <c:showLegendKey val="0"/>
          <c:showVal val="0"/>
          <c:showCatName val="0"/>
          <c:showSerName val="0"/>
          <c:showPercent val="0"/>
          <c:showBubbleSize val="0"/>
        </c:dLbls>
        <c:marker val="1"/>
        <c:smooth val="0"/>
        <c:axId val="303593704"/>
        <c:axId val="303591744"/>
      </c:lineChart>
      <c:dateAx>
        <c:axId val="303593704"/>
        <c:scaling>
          <c:orientation val="minMax"/>
        </c:scaling>
        <c:delete val="1"/>
        <c:axPos val="b"/>
        <c:numFmt formatCode="ge" sourceLinked="1"/>
        <c:majorTickMark val="none"/>
        <c:minorTickMark val="none"/>
        <c:tickLblPos val="none"/>
        <c:crossAx val="303591744"/>
        <c:crosses val="autoZero"/>
        <c:auto val="1"/>
        <c:lblOffset val="100"/>
        <c:baseTimeUnit val="years"/>
      </c:dateAx>
      <c:valAx>
        <c:axId val="303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195.92</c:v>
                </c:pt>
                <c:pt idx="1">
                  <c:v>150</c:v>
                </c:pt>
                <c:pt idx="2">
                  <c:v>150.9</c:v>
                </c:pt>
                <c:pt idx="3">
                  <c:v>153.83000000000001</c:v>
                </c:pt>
                <c:pt idx="4">
                  <c:v>153.91</c:v>
                </c:pt>
              </c:numCache>
            </c:numRef>
          </c:val>
          <c:extLst xmlns:c16r2="http://schemas.microsoft.com/office/drawing/2015/06/chart">
            <c:ext xmlns:c16="http://schemas.microsoft.com/office/drawing/2014/chart" uri="{C3380CC4-5D6E-409C-BE32-E72D297353CC}">
              <c16:uniqueId val="{00000000-95C6-4EB5-9FEC-CAB6319284CD}"/>
            </c:ext>
          </c:extLst>
        </c:ser>
        <c:dLbls>
          <c:showLegendKey val="0"/>
          <c:showVal val="0"/>
          <c:showCatName val="0"/>
          <c:showSerName val="0"/>
          <c:showPercent val="0"/>
          <c:showBubbleSize val="0"/>
        </c:dLbls>
        <c:gapWidth val="150"/>
        <c:axId val="303598408"/>
        <c:axId val="30359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95C6-4EB5-9FEC-CAB6319284CD}"/>
            </c:ext>
          </c:extLst>
        </c:ser>
        <c:dLbls>
          <c:showLegendKey val="0"/>
          <c:showVal val="0"/>
          <c:showCatName val="0"/>
          <c:showSerName val="0"/>
          <c:showPercent val="0"/>
          <c:showBubbleSize val="0"/>
        </c:dLbls>
        <c:marker val="1"/>
        <c:smooth val="0"/>
        <c:axId val="303598408"/>
        <c:axId val="303592136"/>
      </c:lineChart>
      <c:dateAx>
        <c:axId val="303598408"/>
        <c:scaling>
          <c:orientation val="minMax"/>
        </c:scaling>
        <c:delete val="1"/>
        <c:axPos val="b"/>
        <c:numFmt formatCode="ge" sourceLinked="1"/>
        <c:majorTickMark val="none"/>
        <c:minorTickMark val="none"/>
        <c:tickLblPos val="none"/>
        <c:crossAx val="303592136"/>
        <c:crosses val="autoZero"/>
        <c:auto val="1"/>
        <c:lblOffset val="100"/>
        <c:baseTimeUnit val="years"/>
      </c:dateAx>
      <c:valAx>
        <c:axId val="3035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377303</v>
      </c>
      <c r="AM8" s="50"/>
      <c r="AN8" s="50"/>
      <c r="AO8" s="50"/>
      <c r="AP8" s="50"/>
      <c r="AQ8" s="50"/>
      <c r="AR8" s="50"/>
      <c r="AS8" s="50"/>
      <c r="AT8" s="45">
        <f>データ!T6</f>
        <v>261.86</v>
      </c>
      <c r="AU8" s="45"/>
      <c r="AV8" s="45"/>
      <c r="AW8" s="45"/>
      <c r="AX8" s="45"/>
      <c r="AY8" s="45"/>
      <c r="AZ8" s="45"/>
      <c r="BA8" s="45"/>
      <c r="BB8" s="45">
        <f>データ!U6</f>
        <v>1440.86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2.31</v>
      </c>
      <c r="Q10" s="45"/>
      <c r="R10" s="45"/>
      <c r="S10" s="45"/>
      <c r="T10" s="45"/>
      <c r="U10" s="45"/>
      <c r="V10" s="45"/>
      <c r="W10" s="45">
        <f>データ!Q6</f>
        <v>89.62</v>
      </c>
      <c r="X10" s="45"/>
      <c r="Y10" s="45"/>
      <c r="Z10" s="45"/>
      <c r="AA10" s="45"/>
      <c r="AB10" s="45"/>
      <c r="AC10" s="45"/>
      <c r="AD10" s="50">
        <f>データ!R6</f>
        <v>1911</v>
      </c>
      <c r="AE10" s="50"/>
      <c r="AF10" s="50"/>
      <c r="AG10" s="50"/>
      <c r="AH10" s="50"/>
      <c r="AI10" s="50"/>
      <c r="AJ10" s="50"/>
      <c r="AK10" s="2"/>
      <c r="AL10" s="50">
        <f>データ!V6</f>
        <v>8695</v>
      </c>
      <c r="AM10" s="50"/>
      <c r="AN10" s="50"/>
      <c r="AO10" s="50"/>
      <c r="AP10" s="50"/>
      <c r="AQ10" s="50"/>
      <c r="AR10" s="50"/>
      <c r="AS10" s="50"/>
      <c r="AT10" s="45">
        <f>データ!W6</f>
        <v>4.03</v>
      </c>
      <c r="AU10" s="45"/>
      <c r="AV10" s="45"/>
      <c r="AW10" s="45"/>
      <c r="AX10" s="45"/>
      <c r="AY10" s="45"/>
      <c r="AZ10" s="45"/>
      <c r="BA10" s="45"/>
      <c r="BB10" s="45">
        <f>データ!X6</f>
        <v>2157.5700000000002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rSiAcVxRKnLE0y9tDVlHYbMfFKIXu0EXpxTYLhYIFf1TDuCQerg+0srxAviaGGnh79fb5VCN3vlfOOILL4dNmg==" saltValue="3jE/TeE/7CaFoST8AerX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232017</v>
      </c>
      <c r="D6" s="33">
        <f t="shared" si="3"/>
        <v>47</v>
      </c>
      <c r="E6" s="33">
        <f t="shared" si="3"/>
        <v>17</v>
      </c>
      <c r="F6" s="33">
        <f t="shared" si="3"/>
        <v>5</v>
      </c>
      <c r="G6" s="33">
        <f t="shared" si="3"/>
        <v>0</v>
      </c>
      <c r="H6" s="33" t="str">
        <f t="shared" si="3"/>
        <v>愛知県　豊橋市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2.31</v>
      </c>
      <c r="Q6" s="34">
        <f t="shared" si="3"/>
        <v>89.62</v>
      </c>
      <c r="R6" s="34">
        <f t="shared" si="3"/>
        <v>1911</v>
      </c>
      <c r="S6" s="34">
        <f t="shared" si="3"/>
        <v>377303</v>
      </c>
      <c r="T6" s="34">
        <f t="shared" si="3"/>
        <v>261.86</v>
      </c>
      <c r="U6" s="34">
        <f t="shared" si="3"/>
        <v>1440.86</v>
      </c>
      <c r="V6" s="34">
        <f t="shared" si="3"/>
        <v>8695</v>
      </c>
      <c r="W6" s="34">
        <f t="shared" si="3"/>
        <v>4.03</v>
      </c>
      <c r="X6" s="34">
        <f t="shared" si="3"/>
        <v>2157.5700000000002</v>
      </c>
      <c r="Y6" s="35">
        <f>IF(Y7="",NA(),Y7)</f>
        <v>84.94</v>
      </c>
      <c r="Z6" s="35">
        <f t="shared" ref="Z6:AH6" si="4">IF(Z7="",NA(),Z7)</f>
        <v>96.26</v>
      </c>
      <c r="AA6" s="35">
        <f t="shared" si="4"/>
        <v>96.8</v>
      </c>
      <c r="AB6" s="35">
        <f t="shared" si="4"/>
        <v>89.17</v>
      </c>
      <c r="AC6" s="35">
        <f t="shared" si="4"/>
        <v>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430.76</v>
      </c>
      <c r="BG6" s="35">
        <f t="shared" ref="BG6:BO6" si="7">IF(BG7="",NA(),BG7)</f>
        <v>669.32</v>
      </c>
      <c r="BH6" s="35">
        <f t="shared" si="7"/>
        <v>651.75</v>
      </c>
      <c r="BI6" s="35">
        <f t="shared" si="7"/>
        <v>617.42999999999995</v>
      </c>
      <c r="BJ6" s="35">
        <f t="shared" si="7"/>
        <v>596.75</v>
      </c>
      <c r="BK6" s="35">
        <f t="shared" si="7"/>
        <v>1044.8</v>
      </c>
      <c r="BL6" s="35">
        <f t="shared" si="7"/>
        <v>1081.8</v>
      </c>
      <c r="BM6" s="35">
        <f t="shared" si="7"/>
        <v>974.93</v>
      </c>
      <c r="BN6" s="35">
        <f t="shared" si="7"/>
        <v>855.8</v>
      </c>
      <c r="BO6" s="35">
        <f t="shared" si="7"/>
        <v>789.46</v>
      </c>
      <c r="BP6" s="34" t="str">
        <f>IF(BP7="","",IF(BP7="-","【-】","【"&amp;SUBSTITUTE(TEXT(BP7,"#,##0.00"),"-","△")&amp;"】"))</f>
        <v>【747.76】</v>
      </c>
      <c r="BQ6" s="35">
        <f>IF(BQ7="",NA(),BQ7)</f>
        <v>67.28</v>
      </c>
      <c r="BR6" s="35">
        <f t="shared" ref="BR6:BZ6" si="8">IF(BR7="",NA(),BR7)</f>
        <v>88.73</v>
      </c>
      <c r="BS6" s="35">
        <f t="shared" si="8"/>
        <v>87.7</v>
      </c>
      <c r="BT6" s="35">
        <f t="shared" si="8"/>
        <v>86.19</v>
      </c>
      <c r="BU6" s="35">
        <f t="shared" si="8"/>
        <v>87.19</v>
      </c>
      <c r="BV6" s="35">
        <f t="shared" si="8"/>
        <v>50.82</v>
      </c>
      <c r="BW6" s="35">
        <f t="shared" si="8"/>
        <v>52.19</v>
      </c>
      <c r="BX6" s="35">
        <f t="shared" si="8"/>
        <v>55.32</v>
      </c>
      <c r="BY6" s="35">
        <f t="shared" si="8"/>
        <v>59.8</v>
      </c>
      <c r="BZ6" s="35">
        <f t="shared" si="8"/>
        <v>57.77</v>
      </c>
      <c r="CA6" s="34" t="str">
        <f>IF(CA7="","",IF(CA7="-","【-】","【"&amp;SUBSTITUTE(TEXT(CA7,"#,##0.00"),"-","△")&amp;"】"))</f>
        <v>【59.51】</v>
      </c>
      <c r="CB6" s="35">
        <f>IF(CB7="",NA(),CB7)</f>
        <v>195.92</v>
      </c>
      <c r="CC6" s="35">
        <f t="shared" ref="CC6:CK6" si="9">IF(CC7="",NA(),CC7)</f>
        <v>150</v>
      </c>
      <c r="CD6" s="35">
        <f t="shared" si="9"/>
        <v>150.9</v>
      </c>
      <c r="CE6" s="35">
        <f t="shared" si="9"/>
        <v>153.83000000000001</v>
      </c>
      <c r="CF6" s="35">
        <f t="shared" si="9"/>
        <v>153.91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54.13</v>
      </c>
      <c r="CN6" s="35">
        <f t="shared" ref="CN6:CV6" si="10">IF(CN7="",NA(),CN7)</f>
        <v>54.86</v>
      </c>
      <c r="CO6" s="35">
        <f t="shared" si="10"/>
        <v>59.26</v>
      </c>
      <c r="CP6" s="35">
        <f t="shared" si="10"/>
        <v>60.5</v>
      </c>
      <c r="CQ6" s="35">
        <f t="shared" si="10"/>
        <v>60.61</v>
      </c>
      <c r="CR6" s="35">
        <f t="shared" si="10"/>
        <v>53.24</v>
      </c>
      <c r="CS6" s="35">
        <f t="shared" si="10"/>
        <v>52.31</v>
      </c>
      <c r="CT6" s="35">
        <f t="shared" si="10"/>
        <v>60.65</v>
      </c>
      <c r="CU6" s="35">
        <f t="shared" si="10"/>
        <v>51.75</v>
      </c>
      <c r="CV6" s="35">
        <f t="shared" si="10"/>
        <v>50.68</v>
      </c>
      <c r="CW6" s="34" t="str">
        <f>IF(CW7="","",IF(CW7="-","【-】","【"&amp;SUBSTITUTE(TEXT(CW7,"#,##0.00"),"-","△")&amp;"】"))</f>
        <v>【52.23】</v>
      </c>
      <c r="CX6" s="35">
        <f>IF(CX7="",NA(),CX7)</f>
        <v>91.2</v>
      </c>
      <c r="CY6" s="35">
        <f t="shared" ref="CY6:DG6" si="11">IF(CY7="",NA(),CY7)</f>
        <v>92.14</v>
      </c>
      <c r="CZ6" s="35">
        <f t="shared" si="11"/>
        <v>93.83</v>
      </c>
      <c r="DA6" s="35">
        <f t="shared" si="11"/>
        <v>94</v>
      </c>
      <c r="DB6" s="35">
        <f t="shared" si="11"/>
        <v>94.16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232017</v>
      </c>
      <c r="D7" s="37">
        <v>47</v>
      </c>
      <c r="E7" s="37">
        <v>17</v>
      </c>
      <c r="F7" s="37">
        <v>5</v>
      </c>
      <c r="G7" s="37">
        <v>0</v>
      </c>
      <c r="H7" s="37" t="s">
        <v>98</v>
      </c>
      <c r="I7" s="37" t="s">
        <v>99</v>
      </c>
      <c r="J7" s="37" t="s">
        <v>100</v>
      </c>
      <c r="K7" s="37" t="s">
        <v>101</v>
      </c>
      <c r="L7" s="37" t="s">
        <v>102</v>
      </c>
      <c r="M7" s="37" t="s">
        <v>103</v>
      </c>
      <c r="N7" s="38" t="s">
        <v>104</v>
      </c>
      <c r="O7" s="38" t="s">
        <v>105</v>
      </c>
      <c r="P7" s="38">
        <v>2.31</v>
      </c>
      <c r="Q7" s="38">
        <v>89.62</v>
      </c>
      <c r="R7" s="38">
        <v>1911</v>
      </c>
      <c r="S7" s="38">
        <v>377303</v>
      </c>
      <c r="T7" s="38">
        <v>261.86</v>
      </c>
      <c r="U7" s="38">
        <v>1440.86</v>
      </c>
      <c r="V7" s="38">
        <v>8695</v>
      </c>
      <c r="W7" s="38">
        <v>4.03</v>
      </c>
      <c r="X7" s="38">
        <v>2157.5700000000002</v>
      </c>
      <c r="Y7" s="38">
        <v>84.94</v>
      </c>
      <c r="Z7" s="38">
        <v>96.26</v>
      </c>
      <c r="AA7" s="38">
        <v>96.8</v>
      </c>
      <c r="AB7" s="38">
        <v>89.17</v>
      </c>
      <c r="AC7" s="38">
        <v>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430.76</v>
      </c>
      <c r="BG7" s="38">
        <v>669.32</v>
      </c>
      <c r="BH7" s="38">
        <v>651.75</v>
      </c>
      <c r="BI7" s="38">
        <v>617.42999999999995</v>
      </c>
      <c r="BJ7" s="38">
        <v>596.75</v>
      </c>
      <c r="BK7" s="38">
        <v>1044.8</v>
      </c>
      <c r="BL7" s="38">
        <v>1081.8</v>
      </c>
      <c r="BM7" s="38">
        <v>974.93</v>
      </c>
      <c r="BN7" s="38">
        <v>855.8</v>
      </c>
      <c r="BO7" s="38">
        <v>789.46</v>
      </c>
      <c r="BP7" s="38">
        <v>747.76</v>
      </c>
      <c r="BQ7" s="38">
        <v>67.28</v>
      </c>
      <c r="BR7" s="38">
        <v>88.73</v>
      </c>
      <c r="BS7" s="38">
        <v>87.7</v>
      </c>
      <c r="BT7" s="38">
        <v>86.19</v>
      </c>
      <c r="BU7" s="38">
        <v>87.19</v>
      </c>
      <c r="BV7" s="38">
        <v>50.82</v>
      </c>
      <c r="BW7" s="38">
        <v>52.19</v>
      </c>
      <c r="BX7" s="38">
        <v>55.32</v>
      </c>
      <c r="BY7" s="38">
        <v>59.8</v>
      </c>
      <c r="BZ7" s="38">
        <v>57.77</v>
      </c>
      <c r="CA7" s="38">
        <v>59.51</v>
      </c>
      <c r="CB7" s="38">
        <v>195.92</v>
      </c>
      <c r="CC7" s="38">
        <v>150</v>
      </c>
      <c r="CD7" s="38">
        <v>150.9</v>
      </c>
      <c r="CE7" s="38">
        <v>153.83000000000001</v>
      </c>
      <c r="CF7" s="38">
        <v>153.91</v>
      </c>
      <c r="CG7" s="38">
        <v>300.52</v>
      </c>
      <c r="CH7" s="38">
        <v>296.14</v>
      </c>
      <c r="CI7" s="38">
        <v>283.17</v>
      </c>
      <c r="CJ7" s="38">
        <v>263.76</v>
      </c>
      <c r="CK7" s="38">
        <v>274.35000000000002</v>
      </c>
      <c r="CL7" s="38">
        <v>261.45999999999998</v>
      </c>
      <c r="CM7" s="38">
        <v>54.13</v>
      </c>
      <c r="CN7" s="38">
        <v>54.86</v>
      </c>
      <c r="CO7" s="38">
        <v>59.26</v>
      </c>
      <c r="CP7" s="38">
        <v>60.5</v>
      </c>
      <c r="CQ7" s="38">
        <v>60.61</v>
      </c>
      <c r="CR7" s="38">
        <v>53.24</v>
      </c>
      <c r="CS7" s="38">
        <v>52.31</v>
      </c>
      <c r="CT7" s="38">
        <v>60.65</v>
      </c>
      <c r="CU7" s="38">
        <v>51.75</v>
      </c>
      <c r="CV7" s="38">
        <v>50.68</v>
      </c>
      <c r="CW7" s="38">
        <v>52.23</v>
      </c>
      <c r="CX7" s="38">
        <v>91.2</v>
      </c>
      <c r="CY7" s="38">
        <v>92.14</v>
      </c>
      <c r="CZ7" s="38">
        <v>93.83</v>
      </c>
      <c r="DA7" s="38">
        <v>94</v>
      </c>
      <c r="DB7" s="38">
        <v>94.16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