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959\Desktop\0205　【５分の１】公営企業に係る「経営比較分析表」の分析等の確認について\"/>
    </mc:Choice>
  </mc:AlternateContent>
  <workbookProtection workbookAlgorithmName="SHA-512" workbookHashValue="fsxM33wSyimMN3HE35XwA1jfgONeudgCLPFZn51LoPLN1dX/zrppTB5fGfqVhUC3MZNw0IFq8tLWkXskjw676w==" workbookSaltValue="l2TJozrPsZp6MyVOdXquh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<sst xmlns="http://schemas.openxmlformats.org/spreadsheetml/2006/main" count="228" uniqueCount="114">
  <si>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</si>
  <si>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</si>
  <si>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</si>
  <si>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</si>
  <si>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</si>
  <si>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</si>
  <si>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</si>
  <si>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</si>
  <si>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</si>
  <si>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</si>
  <si>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</si>
  <si>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</si>
  <si>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</si>
  <si>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</si>
  <si>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</si>
  <si>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</si>
  <si>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</si>
  <si>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</si>
  <si>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</si>
  <si>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</si>
  <si>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</si>
  <si>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</si>
  <si>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</si>
  <si>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</si>
  <si>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</si>
  <si>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</si>
  <si>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</si>
  <si>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</si>
  <si>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</si>
  <si>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</si>
  <si>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</si>
  <si>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</si>
  <si>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</si>
  <si>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</si>
  <si>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</si>
  <si>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</si>
  <si>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</si>
  <si>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</si>
  <si>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</si>
  <si>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</si>
  <si>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</si>
  <si>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</si>
  <si>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</si>
  <si>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</si>
  <si>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</si>
  <si>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</si>
  <si>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</si>
  <si>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</si>
  <si>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</si>
  <si>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</si>
  <si>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</si>
  <si>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</si>
  <si>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</si>
  <si>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</si>
  <si>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</si>
  <si>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</si>
  <si>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</si>
  <si>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</si>
  <si>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</si>
  <si>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</si>
  <si>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</si>
  <si>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</si>
  <si>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</si>
  <si>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</si>
  <si>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</si>
  <si>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</si>
  <si>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</si>
  <si>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</si>
  <si>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</si>
  <si>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</si>
  <si>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</si>
  <si>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</si>
  <si>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</si>
  <si>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</si>
  <si>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</si>
  <si>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</si>
  <si>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</si>
  <si>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</si>
  <si>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</si>
  <si>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</si>
  <si>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</si>
  <si>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</si>
  <si>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</si>
  <si>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</si>
  <si>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</si>
  <si>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</si>
  <si>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</si>
  <si>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</si>
  <si>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</si>
  <si>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</si>
  <si>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</si>
  <si>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</si>
  <si>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</si>
  <si>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</si>
  <si>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</si>
  <si>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</si>
  <si>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</si>
  <si>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</si>
  <si>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</si>
  <si>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</si>
  <si>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</si>
  <si>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</si>
  <si>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</si>
  <si>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</si>
  <si>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</si>
  <si>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</si>
  <si>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</si>
  <si>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</si>
  <si>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</si>
  <si>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</si>
  <si>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</si>
  <si>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7"/>
  </si>
  <si>
    <r>
      <t>・経営の健全性・効率性については、平成30年度は</t>
    </r>
    <r>
      <rPr>
        <sz val="11"/>
        <color theme="1"/>
        <rFont val="ＭＳ ゴシック"/>
        <family val="3"/>
        <charset val="128"/>
      </rPr>
      <t>経費回収率は減少し、</t>
    </r>
    <r>
      <rPr>
        <sz val="11"/>
        <color theme="1"/>
        <rFont val="ＭＳ ゴシック"/>
        <family val="3"/>
        <charset val="128"/>
      </rPr>
      <t>汚水処理原価は横ばいに推移しており、</t>
    </r>
    <r>
      <rPr>
        <sz val="11"/>
        <color theme="1"/>
        <rFont val="ＭＳ ゴシック"/>
        <family val="3"/>
        <charset val="128"/>
      </rPr>
      <t>収益的収支比率は減少し、収支不足が生じている状況が続いている。今後も人口減少、節水機器の普及等により経営環境が厳しくなることが予想されるため、</t>
    </r>
    <r>
      <rPr>
        <sz val="11"/>
        <color theme="1"/>
        <rFont val="ＭＳ ゴシック"/>
        <family val="3"/>
        <charset val="128"/>
      </rPr>
      <t xml:space="preserve">水洗化率の向上を図るなど収入確保に努めるとともに、維持管理費などの処理コストを節減し、更なる経営の改善をしていく必要がある。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・経営戦略については、令和2年度に策定予定である。
</t>
    </r>
    <rPh sb="60" eb="62">
      <t>ゲンショウ</t>
    </rPh>
    <rPh sb="260" eb="262">
      <t>レイワ</t>
    </rPh>
    <phoneticPr fontId="4"/>
  </si>
  <si>
    <r>
      <t>・①収益的収支比率は、収支不足が生じている状況が続いており、平成30年度においては前年度から0.58ポイント減少した。これは地方債償還金が減少したが、それ以上に</t>
    </r>
    <r>
      <rPr>
        <sz val="11"/>
        <rFont val="ＭＳ ゴシック"/>
        <family val="3"/>
        <charset val="128"/>
      </rPr>
      <t>総収益が</t>
    </r>
    <r>
      <rPr>
        <sz val="11"/>
        <color theme="1"/>
        <rFont val="ＭＳ ゴシック"/>
        <family val="3"/>
        <charset val="128"/>
      </rPr>
      <t>他会計繰入金の減などにより減少したためである。
・④企業債残高対事業規模比率は、類似団体平均値、全国平均と比べ低い水準を保てており、平成30年度において前年度から7.36ポイント減少した。今後も施設の更新等が必要となるため、引き続き計画的な投資を行っていく。
・⑤経費回収率は、全国平均を上回っているが、平成30年度において前年度から0.43ポイント減少した。これは汚水処理費が減少したが、それ以上に料金収入が減少したためである。また、⑥汚水処理原価は類似団体平均値、全国平均を下回っており、横ばいで推移している。
・⑧水洗化率は、類似団体平均値、全国平均と比べて高い水準を満たしており、整備地区の供用開始以降増加している。</t>
    </r>
    <rPh sb="54" eb="56">
      <t>ゲンショウ</t>
    </rPh>
    <rPh sb="77" eb="7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</si>
</sst>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16-47FC-B428-2338A40BFEB2}"/>
            </c:ext>
          </c:extLst>
        </c:ser>
        <c:dLbls>
          <c:showLegendKey val="0"/>
          <c:showVal val="0"/>
          <c:showCatName val="0"/>
          <c:showSerName val="0"/>
          <c:showPercent val="0"/>
          <c:showBubbleSize val="0"/>
        </c:dLbls>
        <c:gapWidth val="150"/>
        <c:axId val="317977368"/>
        <c:axId val="31797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xmlns:c16r2="http://schemas.microsoft.com/office/drawing/2015/06/chart">
            <c:ext xmlns:c16="http://schemas.microsoft.com/office/drawing/2014/chart" uri="{C3380CC4-5D6E-409C-BE32-E72D297353CC}">
              <c16:uniqueId val="{00000001-F316-47FC-B428-2338A40BFEB2}"/>
            </c:ext>
          </c:extLst>
        </c:ser>
        <c:dLbls>
          <c:showLegendKey val="0"/>
          <c:showVal val="0"/>
          <c:showCatName val="0"/>
          <c:showSerName val="0"/>
          <c:showPercent val="0"/>
          <c:showBubbleSize val="0"/>
        </c:dLbls>
        <c:marker val="1"/>
        <c:smooth val="0"/>
        <c:axId val="317977368"/>
        <c:axId val="317972272"/>
      </c:lineChart>
      <c:dateAx>
        <c:axId val="317977368"/>
        <c:scaling>
          <c:orientation val="minMax"/>
        </c:scaling>
        <c:delete val="1"/>
        <c:axPos val="b"/>
        <c:numFmt formatCode="ge" sourceLinked="1"/>
        <c:majorTickMark val="none"/>
        <c:minorTickMark val="none"/>
        <c:tickLblPos val="none"/>
        <c:crossAx val="317972272"/>
        <c:crosses val="autoZero"/>
        <c:auto val="1"/>
        <c:lblOffset val="100"/>
        <c:baseTimeUnit val="years"/>
      </c:dateAx>
      <c:valAx>
        <c:axId val="31797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47.53</c:v>
                </c:pt>
                <c:pt idx="1">
                  <c:v>55.53</c:v>
                </c:pt>
                <c:pt idx="2">
                  <c:v>49.63</c:v>
                </c:pt>
                <c:pt idx="3">
                  <c:v>49.69</c:v>
                </c:pt>
                <c:pt idx="4">
                  <c:v>48.81</c:v>
                </c:pt>
              </c:numCache>
            </c:numRef>
          </c:val>
          <c:extLst xmlns:c16r2="http://schemas.microsoft.com/office/drawing/2015/06/chart">
            <c:ext xmlns:c16="http://schemas.microsoft.com/office/drawing/2014/chart" uri="{C3380CC4-5D6E-409C-BE32-E72D297353CC}">
              <c16:uniqueId val="{00000000-54B8-4DCE-896E-AF73DFC13506}"/>
            </c:ext>
          </c:extLst>
        </c:ser>
        <c:dLbls>
          <c:showLegendKey val="0"/>
          <c:showVal val="0"/>
          <c:showCatName val="0"/>
          <c:showSerName val="0"/>
          <c:showPercent val="0"/>
          <c:showBubbleSize val="0"/>
        </c:dLbls>
        <c:gapWidth val="150"/>
        <c:axId val="321423128"/>
        <c:axId val="32142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xmlns:c16r2="http://schemas.microsoft.com/office/drawing/2015/06/chart">
            <c:ext xmlns:c16="http://schemas.microsoft.com/office/drawing/2014/chart" uri="{C3380CC4-5D6E-409C-BE32-E72D297353CC}">
              <c16:uniqueId val="{00000001-54B8-4DCE-896E-AF73DFC13506}"/>
            </c:ext>
          </c:extLst>
        </c:ser>
        <c:dLbls>
          <c:showLegendKey val="0"/>
          <c:showVal val="0"/>
          <c:showCatName val="0"/>
          <c:showSerName val="0"/>
          <c:showPercent val="0"/>
          <c:showBubbleSize val="0"/>
        </c:dLbls>
        <c:marker val="1"/>
        <c:smooth val="0"/>
        <c:axId val="321423128"/>
        <c:axId val="321429400"/>
      </c:lineChart>
      <c:dateAx>
        <c:axId val="321423128"/>
        <c:scaling>
          <c:orientation val="minMax"/>
        </c:scaling>
        <c:delete val="1"/>
        <c:axPos val="b"/>
        <c:numFmt formatCode="ge" sourceLinked="1"/>
        <c:majorTickMark val="none"/>
        <c:minorTickMark val="none"/>
        <c:tickLblPos val="none"/>
        <c:crossAx val="321429400"/>
        <c:crosses val="autoZero"/>
        <c:auto val="1"/>
        <c:lblOffset val="100"/>
        <c:baseTimeUnit val="years"/>
      </c:dateAx>
      <c:valAx>
        <c:axId val="32142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95.08</c:v>
                </c:pt>
                <c:pt idx="1">
                  <c:v>95.43</c:v>
                </c:pt>
                <c:pt idx="2">
                  <c:v>95.95</c:v>
                </c:pt>
                <c:pt idx="3">
                  <c:v>96.04</c:v>
                </c:pt>
                <c:pt idx="4">
                  <c:v>96.15</c:v>
                </c:pt>
              </c:numCache>
            </c:numRef>
          </c:val>
          <c:extLst xmlns:c16r2="http://schemas.microsoft.com/office/drawing/2015/06/chart">
            <c:ext xmlns:c16="http://schemas.microsoft.com/office/drawing/2014/chart" uri="{C3380CC4-5D6E-409C-BE32-E72D297353CC}">
              <c16:uniqueId val="{00000000-86CB-4917-B469-6073F1BFE062}"/>
            </c:ext>
          </c:extLst>
        </c:ser>
        <c:dLbls>
          <c:showLegendKey val="0"/>
          <c:showVal val="0"/>
          <c:showCatName val="0"/>
          <c:showSerName val="0"/>
          <c:showPercent val="0"/>
          <c:showBubbleSize val="0"/>
        </c:dLbls>
        <c:gapWidth val="150"/>
        <c:axId val="318106680"/>
        <c:axId val="32174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xmlns:c16r2="http://schemas.microsoft.com/office/drawing/2015/06/chart">
            <c:ext xmlns:c16="http://schemas.microsoft.com/office/drawing/2014/chart" uri="{C3380CC4-5D6E-409C-BE32-E72D297353CC}">
              <c16:uniqueId val="{00000001-86CB-4917-B469-6073F1BFE062}"/>
            </c:ext>
          </c:extLst>
        </c:ser>
        <c:dLbls>
          <c:showLegendKey val="0"/>
          <c:showVal val="0"/>
          <c:showCatName val="0"/>
          <c:showSerName val="0"/>
          <c:showPercent val="0"/>
          <c:showBubbleSize val="0"/>
        </c:dLbls>
        <c:marker val="1"/>
        <c:smooth val="0"/>
        <c:axId val="318106680"/>
        <c:axId val="321745928"/>
      </c:lineChart>
      <c:dateAx>
        <c:axId val="318106680"/>
        <c:scaling>
          <c:orientation val="minMax"/>
        </c:scaling>
        <c:delete val="1"/>
        <c:axPos val="b"/>
        <c:numFmt formatCode="ge" sourceLinked="1"/>
        <c:majorTickMark val="none"/>
        <c:minorTickMark val="none"/>
        <c:tickLblPos val="none"/>
        <c:crossAx val="321745928"/>
        <c:crosses val="autoZero"/>
        <c:auto val="1"/>
        <c:lblOffset val="100"/>
        <c:baseTimeUnit val="years"/>
      </c:dateAx>
      <c:valAx>
        <c:axId val="32174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88.58</c:v>
                </c:pt>
                <c:pt idx="1">
                  <c:v>98.79</c:v>
                </c:pt>
                <c:pt idx="2">
                  <c:v>97.47</c:v>
                </c:pt>
                <c:pt idx="3">
                  <c:v>97.88</c:v>
                </c:pt>
                <c:pt idx="4">
                  <c:v>97.3</c:v>
                </c:pt>
              </c:numCache>
            </c:numRef>
          </c:val>
          <c:extLst xmlns:c16r2="http://schemas.microsoft.com/office/drawing/2015/06/chart">
            <c:ext xmlns:c16="http://schemas.microsoft.com/office/drawing/2014/chart" uri="{C3380CC4-5D6E-409C-BE32-E72D297353CC}">
              <c16:uniqueId val="{00000000-466E-41C5-9305-429263E5C7C1}"/>
            </c:ext>
          </c:extLst>
        </c:ser>
        <c:dLbls>
          <c:showLegendKey val="0"/>
          <c:showVal val="0"/>
          <c:showCatName val="0"/>
          <c:showSerName val="0"/>
          <c:showPercent val="0"/>
          <c:showBubbleSize val="0"/>
        </c:dLbls>
        <c:gapWidth val="150"/>
        <c:axId val="317976192"/>
        <c:axId val="31797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6E-41C5-9305-429263E5C7C1}"/>
            </c:ext>
          </c:extLst>
        </c:ser>
        <c:dLbls>
          <c:showLegendKey val="0"/>
          <c:showVal val="0"/>
          <c:showCatName val="0"/>
          <c:showSerName val="0"/>
          <c:showPercent val="0"/>
          <c:showBubbleSize val="0"/>
        </c:dLbls>
        <c:marker val="1"/>
        <c:smooth val="0"/>
        <c:axId val="317976192"/>
        <c:axId val="317973840"/>
      </c:lineChart>
      <c:dateAx>
        <c:axId val="317976192"/>
        <c:scaling>
          <c:orientation val="minMax"/>
        </c:scaling>
        <c:delete val="1"/>
        <c:axPos val="b"/>
        <c:numFmt formatCode="ge" sourceLinked="1"/>
        <c:majorTickMark val="none"/>
        <c:minorTickMark val="none"/>
        <c:tickLblPos val="none"/>
        <c:crossAx val="317973840"/>
        <c:crosses val="autoZero"/>
        <c:auto val="1"/>
        <c:lblOffset val="100"/>
        <c:baseTimeUnit val="years"/>
      </c:dateAx>
      <c:valAx>
        <c:axId val="31797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F2-469E-8E7D-487799953B3A}"/>
            </c:ext>
          </c:extLst>
        </c:ser>
        <c:dLbls>
          <c:showLegendKey val="0"/>
          <c:showVal val="0"/>
          <c:showCatName val="0"/>
          <c:showSerName val="0"/>
          <c:showPercent val="0"/>
          <c:showBubbleSize val="0"/>
        </c:dLbls>
        <c:gapWidth val="150"/>
        <c:axId val="317978544"/>
        <c:axId val="31797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F2-469E-8E7D-487799953B3A}"/>
            </c:ext>
          </c:extLst>
        </c:ser>
        <c:dLbls>
          <c:showLegendKey val="0"/>
          <c:showVal val="0"/>
          <c:showCatName val="0"/>
          <c:showSerName val="0"/>
          <c:showPercent val="0"/>
          <c:showBubbleSize val="0"/>
        </c:dLbls>
        <c:marker val="1"/>
        <c:smooth val="0"/>
        <c:axId val="317978544"/>
        <c:axId val="317972664"/>
      </c:lineChart>
      <c:dateAx>
        <c:axId val="317978544"/>
        <c:scaling>
          <c:orientation val="minMax"/>
        </c:scaling>
        <c:delete val="1"/>
        <c:axPos val="b"/>
        <c:numFmt formatCode="ge" sourceLinked="1"/>
        <c:majorTickMark val="none"/>
        <c:minorTickMark val="none"/>
        <c:tickLblPos val="none"/>
        <c:crossAx val="317972664"/>
        <c:crosses val="autoZero"/>
        <c:auto val="1"/>
        <c:lblOffset val="100"/>
        <c:baseTimeUnit val="years"/>
      </c:dateAx>
      <c:valAx>
        <c:axId val="31797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B0-41DF-9C46-88B101804C86}"/>
            </c:ext>
          </c:extLst>
        </c:ser>
        <c:dLbls>
          <c:showLegendKey val="0"/>
          <c:showVal val="0"/>
          <c:showCatName val="0"/>
          <c:showSerName val="0"/>
          <c:showPercent val="0"/>
          <c:showBubbleSize val="0"/>
        </c:dLbls>
        <c:gapWidth val="150"/>
        <c:axId val="317978936"/>
        <c:axId val="31797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B0-41DF-9C46-88B101804C86}"/>
            </c:ext>
          </c:extLst>
        </c:ser>
        <c:dLbls>
          <c:showLegendKey val="0"/>
          <c:showVal val="0"/>
          <c:showCatName val="0"/>
          <c:showSerName val="0"/>
          <c:showPercent val="0"/>
          <c:showBubbleSize val="0"/>
        </c:dLbls>
        <c:marker val="1"/>
        <c:smooth val="0"/>
        <c:axId val="317978936"/>
        <c:axId val="317974232"/>
      </c:lineChart>
      <c:dateAx>
        <c:axId val="317978936"/>
        <c:scaling>
          <c:orientation val="minMax"/>
        </c:scaling>
        <c:delete val="1"/>
        <c:axPos val="b"/>
        <c:numFmt formatCode="ge" sourceLinked="1"/>
        <c:majorTickMark val="none"/>
        <c:minorTickMark val="none"/>
        <c:tickLblPos val="none"/>
        <c:crossAx val="317974232"/>
        <c:crosses val="autoZero"/>
        <c:auto val="1"/>
        <c:lblOffset val="100"/>
        <c:baseTimeUnit val="years"/>
      </c:dateAx>
      <c:valAx>
        <c:axId val="31797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D5-4F41-A36C-B2CEAEE6FE79}"/>
            </c:ext>
          </c:extLst>
        </c:ser>
        <c:dLbls>
          <c:showLegendKey val="0"/>
          <c:showVal val="0"/>
          <c:showCatName val="0"/>
          <c:showSerName val="0"/>
          <c:showPercent val="0"/>
          <c:showBubbleSize val="0"/>
        </c:dLbls>
        <c:gapWidth val="150"/>
        <c:axId val="317976584"/>
        <c:axId val="31810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5-4F41-A36C-B2CEAEE6FE79}"/>
            </c:ext>
          </c:extLst>
        </c:ser>
        <c:dLbls>
          <c:showLegendKey val="0"/>
          <c:showVal val="0"/>
          <c:showCatName val="0"/>
          <c:showSerName val="0"/>
          <c:showPercent val="0"/>
          <c:showBubbleSize val="0"/>
        </c:dLbls>
        <c:marker val="1"/>
        <c:smooth val="0"/>
        <c:axId val="317976584"/>
        <c:axId val="318105112"/>
      </c:lineChart>
      <c:dateAx>
        <c:axId val="317976584"/>
        <c:scaling>
          <c:orientation val="minMax"/>
        </c:scaling>
        <c:delete val="1"/>
        <c:axPos val="b"/>
        <c:numFmt formatCode="ge" sourceLinked="1"/>
        <c:majorTickMark val="none"/>
        <c:minorTickMark val="none"/>
        <c:tickLblPos val="none"/>
        <c:crossAx val="318105112"/>
        <c:crosses val="autoZero"/>
        <c:auto val="1"/>
        <c:lblOffset val="100"/>
        <c:baseTimeUnit val="years"/>
      </c:dateAx>
      <c:valAx>
        <c:axId val="31810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83-46EE-A392-3765C738FD3A}"/>
            </c:ext>
          </c:extLst>
        </c:ser>
        <c:dLbls>
          <c:showLegendKey val="0"/>
          <c:showVal val="0"/>
          <c:showCatName val="0"/>
          <c:showSerName val="0"/>
          <c:showPercent val="0"/>
          <c:showBubbleSize val="0"/>
        </c:dLbls>
        <c:gapWidth val="150"/>
        <c:axId val="321425872"/>
        <c:axId val="32142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83-46EE-A392-3765C738FD3A}"/>
            </c:ext>
          </c:extLst>
        </c:ser>
        <c:dLbls>
          <c:showLegendKey val="0"/>
          <c:showVal val="0"/>
          <c:showCatName val="0"/>
          <c:showSerName val="0"/>
          <c:showPercent val="0"/>
          <c:showBubbleSize val="0"/>
        </c:dLbls>
        <c:marker val="1"/>
        <c:smooth val="0"/>
        <c:axId val="321425872"/>
        <c:axId val="321424304"/>
      </c:lineChart>
      <c:dateAx>
        <c:axId val="321425872"/>
        <c:scaling>
          <c:orientation val="minMax"/>
        </c:scaling>
        <c:delete val="1"/>
        <c:axPos val="b"/>
        <c:numFmt formatCode="ge" sourceLinked="1"/>
        <c:majorTickMark val="none"/>
        <c:minorTickMark val="none"/>
        <c:tickLblPos val="none"/>
        <c:crossAx val="321424304"/>
        <c:crosses val="autoZero"/>
        <c:auto val="1"/>
        <c:lblOffset val="100"/>
        <c:baseTimeUnit val="years"/>
      </c:dateAx>
      <c:valAx>
        <c:axId val="32142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459.23</c:v>
                </c:pt>
                <c:pt idx="1">
                  <c:v>868.71</c:v>
                </c:pt>
                <c:pt idx="2">
                  <c:v>754.92</c:v>
                </c:pt>
                <c:pt idx="3">
                  <c:v>717.01</c:v>
                </c:pt>
                <c:pt idx="4">
                  <c:v>709.65</c:v>
                </c:pt>
              </c:numCache>
            </c:numRef>
          </c:val>
          <c:extLst xmlns:c16r2="http://schemas.microsoft.com/office/drawing/2015/06/chart">
            <c:ext xmlns:c16="http://schemas.microsoft.com/office/drawing/2014/chart" uri="{C3380CC4-5D6E-409C-BE32-E72D297353CC}">
              <c16:uniqueId val="{00000000-BA88-4261-9C54-93AAA52283CA}"/>
            </c:ext>
          </c:extLst>
        </c:ser>
        <c:dLbls>
          <c:showLegendKey val="0"/>
          <c:showVal val="0"/>
          <c:showCatName val="0"/>
          <c:showSerName val="0"/>
          <c:showPercent val="0"/>
          <c:showBubbleSize val="0"/>
        </c:dLbls>
        <c:gapWidth val="150"/>
        <c:axId val="321424696"/>
        <c:axId val="32142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xmlns:c16r2="http://schemas.microsoft.com/office/drawing/2015/06/chart">
            <c:ext xmlns:c16="http://schemas.microsoft.com/office/drawing/2014/chart" uri="{C3380CC4-5D6E-409C-BE32-E72D297353CC}">
              <c16:uniqueId val="{00000001-BA88-4261-9C54-93AAA52283CA}"/>
            </c:ext>
          </c:extLst>
        </c:ser>
        <c:dLbls>
          <c:showLegendKey val="0"/>
          <c:showVal val="0"/>
          <c:showCatName val="0"/>
          <c:showSerName val="0"/>
          <c:showPercent val="0"/>
          <c:showBubbleSize val="0"/>
        </c:dLbls>
        <c:marker val="1"/>
        <c:smooth val="0"/>
        <c:axId val="321424696"/>
        <c:axId val="321427048"/>
      </c:lineChart>
      <c:dateAx>
        <c:axId val="321424696"/>
        <c:scaling>
          <c:orientation val="minMax"/>
        </c:scaling>
        <c:delete val="1"/>
        <c:axPos val="b"/>
        <c:numFmt formatCode="ge" sourceLinked="1"/>
        <c:majorTickMark val="none"/>
        <c:minorTickMark val="none"/>
        <c:tickLblPos val="none"/>
        <c:crossAx val="321427048"/>
        <c:crosses val="autoZero"/>
        <c:auto val="1"/>
        <c:lblOffset val="100"/>
        <c:baseTimeUnit val="years"/>
      </c:dateAx>
      <c:valAx>
        <c:axId val="32142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78.989999999999995</c:v>
                </c:pt>
                <c:pt idx="1">
                  <c:v>87.73</c:v>
                </c:pt>
                <c:pt idx="2">
                  <c:v>87.57</c:v>
                </c:pt>
                <c:pt idx="3">
                  <c:v>87.42</c:v>
                </c:pt>
                <c:pt idx="4">
                  <c:v>86.99</c:v>
                </c:pt>
              </c:numCache>
            </c:numRef>
          </c:val>
          <c:extLst xmlns:c16r2="http://schemas.microsoft.com/office/drawing/2015/06/chart">
            <c:ext xmlns:c16="http://schemas.microsoft.com/office/drawing/2014/chart" uri="{C3380CC4-5D6E-409C-BE32-E72D297353CC}">
              <c16:uniqueId val="{00000000-4006-4E84-B3A1-5E9D38A08199}"/>
            </c:ext>
          </c:extLst>
        </c:ser>
        <c:dLbls>
          <c:showLegendKey val="0"/>
          <c:showVal val="0"/>
          <c:showCatName val="0"/>
          <c:showSerName val="0"/>
          <c:showPercent val="0"/>
          <c:showBubbleSize val="0"/>
        </c:dLbls>
        <c:gapWidth val="150"/>
        <c:axId val="321425088"/>
        <c:axId val="32142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xmlns:c16r2="http://schemas.microsoft.com/office/drawing/2015/06/chart">
            <c:ext xmlns:c16="http://schemas.microsoft.com/office/drawing/2014/chart" uri="{C3380CC4-5D6E-409C-BE32-E72D297353CC}">
              <c16:uniqueId val="{00000001-4006-4E84-B3A1-5E9D38A08199}"/>
            </c:ext>
          </c:extLst>
        </c:ser>
        <c:dLbls>
          <c:showLegendKey val="0"/>
          <c:showVal val="0"/>
          <c:showCatName val="0"/>
          <c:showSerName val="0"/>
          <c:showPercent val="0"/>
          <c:showBubbleSize val="0"/>
        </c:dLbls>
        <c:marker val="1"/>
        <c:smooth val="0"/>
        <c:axId val="321425088"/>
        <c:axId val="321425480"/>
      </c:lineChart>
      <c:dateAx>
        <c:axId val="321425088"/>
        <c:scaling>
          <c:orientation val="minMax"/>
        </c:scaling>
        <c:delete val="1"/>
        <c:axPos val="b"/>
        <c:numFmt formatCode="ge" sourceLinked="1"/>
        <c:majorTickMark val="none"/>
        <c:minorTickMark val="none"/>
        <c:tickLblPos val="none"/>
        <c:crossAx val="321425480"/>
        <c:crosses val="autoZero"/>
        <c:auto val="1"/>
        <c:lblOffset val="100"/>
        <c:baseTimeUnit val="years"/>
      </c:dateAx>
      <c:valAx>
        <c:axId val="32142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166.72</c:v>
                </c:pt>
                <c:pt idx="1">
                  <c:v>150.72</c:v>
                </c:pt>
                <c:pt idx="2">
                  <c:v>150</c:v>
                </c:pt>
                <c:pt idx="3">
                  <c:v>150</c:v>
                </c:pt>
                <c:pt idx="4">
                  <c:v>150</c:v>
                </c:pt>
              </c:numCache>
            </c:numRef>
          </c:val>
          <c:extLst xmlns:c16r2="http://schemas.microsoft.com/office/drawing/2015/06/chart">
            <c:ext xmlns:c16="http://schemas.microsoft.com/office/drawing/2014/chart" uri="{C3380CC4-5D6E-409C-BE32-E72D297353CC}">
              <c16:uniqueId val="{00000000-F1EF-4032-B2A4-14C54F948CBF}"/>
            </c:ext>
          </c:extLst>
        </c:ser>
        <c:dLbls>
          <c:showLegendKey val="0"/>
          <c:showVal val="0"/>
          <c:showCatName val="0"/>
          <c:showSerName val="0"/>
          <c:showPercent val="0"/>
          <c:showBubbleSize val="0"/>
        </c:dLbls>
        <c:gapWidth val="150"/>
        <c:axId val="321429792"/>
        <c:axId val="32142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xmlns:c16r2="http://schemas.microsoft.com/office/drawing/2015/06/chart">
            <c:ext xmlns:c16="http://schemas.microsoft.com/office/drawing/2014/chart" uri="{C3380CC4-5D6E-409C-BE32-E72D297353CC}">
              <c16:uniqueId val="{00000001-F1EF-4032-B2A4-14C54F948CBF}"/>
            </c:ext>
          </c:extLst>
        </c:ser>
        <c:dLbls>
          <c:showLegendKey val="0"/>
          <c:showVal val="0"/>
          <c:showCatName val="0"/>
          <c:showSerName val="0"/>
          <c:showPercent val="0"/>
          <c:showBubbleSize val="0"/>
        </c:dLbls>
        <c:marker val="1"/>
        <c:smooth val="0"/>
        <c:axId val="321429792"/>
        <c:axId val="321423912"/>
      </c:lineChart>
      <c:dateAx>
        <c:axId val="321429792"/>
        <c:scaling>
          <c:orientation val="minMax"/>
        </c:scaling>
        <c:delete val="1"/>
        <c:axPos val="b"/>
        <c:numFmt formatCode="ge" sourceLinked="1"/>
        <c:majorTickMark val="none"/>
        <c:minorTickMark val="none"/>
        <c:tickLblPos val="none"/>
        <c:crossAx val="321423912"/>
        <c:crosses val="autoZero"/>
        <c:auto val="1"/>
        <c:lblOffset val="100"/>
        <c:baseTimeUnit val="years"/>
      </c:dateAx>
      <c:valAx>
        <c:axId val="32142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豊橋市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377303</v>
      </c>
      <c r="AM8" s="68"/>
      <c r="AN8" s="68"/>
      <c r="AO8" s="68"/>
      <c r="AP8" s="68"/>
      <c r="AQ8" s="68"/>
      <c r="AR8" s="68"/>
      <c r="AS8" s="68"/>
      <c r="AT8" s="67">
        <f>データ!T6</f>
        <v>261.86</v>
      </c>
      <c r="AU8" s="67"/>
      <c r="AV8" s="67"/>
      <c r="AW8" s="67"/>
      <c r="AX8" s="67"/>
      <c r="AY8" s="67"/>
      <c r="AZ8" s="67"/>
      <c r="BA8" s="67"/>
      <c r="BB8" s="67">
        <f>データ!U6</f>
        <v>1440.86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4.0599999999999996</v>
      </c>
      <c r="Q10" s="67"/>
      <c r="R10" s="67"/>
      <c r="S10" s="67"/>
      <c r="T10" s="67"/>
      <c r="U10" s="67"/>
      <c r="V10" s="67"/>
      <c r="W10" s="67">
        <f>データ!Q6</f>
        <v>94.37</v>
      </c>
      <c r="X10" s="67"/>
      <c r="Y10" s="67"/>
      <c r="Z10" s="67"/>
      <c r="AA10" s="67"/>
      <c r="AB10" s="67"/>
      <c r="AC10" s="67"/>
      <c r="AD10" s="68">
        <f>データ!R6</f>
        <v>1911</v>
      </c>
      <c r="AE10" s="68"/>
      <c r="AF10" s="68"/>
      <c r="AG10" s="68"/>
      <c r="AH10" s="68"/>
      <c r="AI10" s="68"/>
      <c r="AJ10" s="68"/>
      <c r="AK10" s="2"/>
      <c r="AL10" s="68">
        <f>データ!V6</f>
        <v>15287</v>
      </c>
      <c r="AM10" s="68"/>
      <c r="AN10" s="68"/>
      <c r="AO10" s="68"/>
      <c r="AP10" s="68"/>
      <c r="AQ10" s="68"/>
      <c r="AR10" s="68"/>
      <c r="AS10" s="68"/>
      <c r="AT10" s="67">
        <f>データ!W6</f>
        <v>4.55</v>
      </c>
      <c r="AU10" s="67"/>
      <c r="AV10" s="67"/>
      <c r="AW10" s="67"/>
      <c r="AX10" s="67"/>
      <c r="AY10" s="67"/>
      <c r="AZ10" s="67"/>
      <c r="BA10" s="67"/>
      <c r="BB10" s="67">
        <f>データ!X6</f>
        <v>3359.78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K4Mo/oCbFd2NKMgKtBHpefo+5MTiN1Ma4sp/XlPLVw6WPJ9bE5vPMbZr1ESSf1FNCGv56KQwkizT6tSDEkbmVA==" saltValue="7+E7X1yfPCxrbxYR1cj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232017</v>
      </c>
      <c r="D6" s="33">
        <f t="shared" si="3"/>
        <v>47</v>
      </c>
      <c r="E6" s="33">
        <f t="shared" si="3"/>
        <v>17</v>
      </c>
      <c r="F6" s="33">
        <f t="shared" si="3"/>
        <v>4</v>
      </c>
      <c r="G6" s="33">
        <f t="shared" si="3"/>
        <v>0</v>
      </c>
      <c r="H6" s="33" t="str">
        <f t="shared" si="3"/>
        <v>愛知県　豊橋市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4.0599999999999996</v>
      </c>
      <c r="Q6" s="34">
        <f t="shared" si="3"/>
        <v>94.37</v>
      </c>
      <c r="R6" s="34">
        <f t="shared" si="3"/>
        <v>1911</v>
      </c>
      <c r="S6" s="34">
        <f t="shared" si="3"/>
        <v>377303</v>
      </c>
      <c r="T6" s="34">
        <f t="shared" si="3"/>
        <v>261.86</v>
      </c>
      <c r="U6" s="34">
        <f t="shared" si="3"/>
        <v>1440.86</v>
      </c>
      <c r="V6" s="34">
        <f t="shared" si="3"/>
        <v>15287</v>
      </c>
      <c r="W6" s="34">
        <f t="shared" si="3"/>
        <v>4.55</v>
      </c>
      <c r="X6" s="34">
        <f t="shared" si="3"/>
        <v>3359.78</v>
      </c>
      <c r="Y6" s="35">
        <f>IF(Y7="",NA(),Y7)</f>
        <v>88.58</v>
      </c>
      <c r="Z6" s="35">
        <f t="shared" ref="Z6:AH6" si="4">IF(Z7="",NA(),Z7)</f>
        <v>98.79</v>
      </c>
      <c r="AA6" s="35">
        <f t="shared" si="4"/>
        <v>97.47</v>
      </c>
      <c r="AB6" s="35">
        <f t="shared" si="4"/>
        <v>97.88</v>
      </c>
      <c r="AC6" s="35">
        <f t="shared" si="4"/>
        <v>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459.23</v>
      </c>
      <c r="BG6" s="35">
        <f t="shared" ref="BG6:BO6" si="7">IF(BG7="",NA(),BG7)</f>
        <v>868.71</v>
      </c>
      <c r="BH6" s="35">
        <f t="shared" si="7"/>
        <v>754.92</v>
      </c>
      <c r="BI6" s="35">
        <f t="shared" si="7"/>
        <v>717.01</v>
      </c>
      <c r="BJ6" s="35">
        <f t="shared" si="7"/>
        <v>709.65</v>
      </c>
      <c r="BK6" s="35">
        <f t="shared" si="7"/>
        <v>1504.21</v>
      </c>
      <c r="BL6" s="35">
        <f t="shared" si="7"/>
        <v>1390.86</v>
      </c>
      <c r="BM6" s="35">
        <f t="shared" si="7"/>
        <v>1467.94</v>
      </c>
      <c r="BN6" s="35">
        <f t="shared" si="7"/>
        <v>1144.94</v>
      </c>
      <c r="BO6" s="35">
        <f t="shared" si="7"/>
        <v>1252.71</v>
      </c>
      <c r="BP6" s="34" t="str">
        <f>IF(BP7="","",IF(BP7="-","【-】","【"&amp;SUBSTITUTE(TEXT(BP7,"#,##0.00"),"-","△")&amp;"】"))</f>
        <v>【1,209.40】</v>
      </c>
      <c r="BQ6" s="35">
        <f>IF(BQ7="",NA(),BQ7)</f>
        <v>78.989999999999995</v>
      </c>
      <c r="BR6" s="35">
        <f t="shared" ref="BR6:BZ6" si="8">IF(BR7="",NA(),BR7)</f>
        <v>87.73</v>
      </c>
      <c r="BS6" s="35">
        <f t="shared" si="8"/>
        <v>87.57</v>
      </c>
      <c r="BT6" s="35">
        <f t="shared" si="8"/>
        <v>87.42</v>
      </c>
      <c r="BU6" s="35">
        <f t="shared" si="8"/>
        <v>86.99</v>
      </c>
      <c r="BV6" s="35">
        <f t="shared" si="8"/>
        <v>67.41</v>
      </c>
      <c r="BW6" s="35">
        <f t="shared" si="8"/>
        <v>76.849999999999994</v>
      </c>
      <c r="BX6" s="35">
        <f t="shared" si="8"/>
        <v>83.3</v>
      </c>
      <c r="BY6" s="35">
        <f t="shared" si="8"/>
        <v>88.16</v>
      </c>
      <c r="BZ6" s="35">
        <f t="shared" si="8"/>
        <v>87.03</v>
      </c>
      <c r="CA6" s="34" t="str">
        <f>IF(CA7="","",IF(CA7="-","【-】","【"&amp;SUBSTITUTE(TEXT(CA7,"#,##0.00"),"-","△")&amp;"】"))</f>
        <v>【74.48】</v>
      </c>
      <c r="CB6" s="35">
        <f>IF(CB7="",NA(),CB7)</f>
        <v>166.72</v>
      </c>
      <c r="CC6" s="35">
        <f t="shared" ref="CC6:CK6" si="9">IF(CC7="",NA(),CC7)</f>
        <v>150.72</v>
      </c>
      <c r="CD6" s="35">
        <f t="shared" si="9"/>
        <v>150</v>
      </c>
      <c r="CE6" s="35">
        <f t="shared" si="9"/>
        <v>150</v>
      </c>
      <c r="CF6" s="35">
        <f t="shared" si="9"/>
        <v>150</v>
      </c>
      <c r="CG6" s="35">
        <f t="shared" si="9"/>
        <v>216.49</v>
      </c>
      <c r="CH6" s="35">
        <f t="shared" si="9"/>
        <v>198.4</v>
      </c>
      <c r="CI6" s="35">
        <f t="shared" si="9"/>
        <v>184.56</v>
      </c>
      <c r="CJ6" s="35">
        <f t="shared" si="9"/>
        <v>173.89</v>
      </c>
      <c r="CK6" s="35">
        <f t="shared" si="9"/>
        <v>177.02</v>
      </c>
      <c r="CL6" s="34" t="str">
        <f>IF(CL7="","",IF(CL7="-","【-】","【"&amp;SUBSTITUTE(TEXT(CL7,"#,##0.00"),"-","△")&amp;"】"))</f>
        <v>【219.46】</v>
      </c>
      <c r="CM6" s="35">
        <f>IF(CM7="",NA(),CM7)</f>
        <v>47.53</v>
      </c>
      <c r="CN6" s="35">
        <f t="shared" ref="CN6:CV6" si="10">IF(CN7="",NA(),CN7)</f>
        <v>55.53</v>
      </c>
      <c r="CO6" s="35">
        <f t="shared" si="10"/>
        <v>49.63</v>
      </c>
      <c r="CP6" s="35">
        <f t="shared" si="10"/>
        <v>49.69</v>
      </c>
      <c r="CQ6" s="35">
        <f t="shared" si="10"/>
        <v>48.81</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95.08</v>
      </c>
      <c r="CY6" s="35">
        <f t="shared" ref="CY6:DG6" si="11">IF(CY7="",NA(),CY7)</f>
        <v>95.43</v>
      </c>
      <c r="CZ6" s="35">
        <f t="shared" si="11"/>
        <v>95.95</v>
      </c>
      <c r="DA6" s="35">
        <f t="shared" si="11"/>
        <v>96.04</v>
      </c>
      <c r="DB6" s="35">
        <f t="shared" si="11"/>
        <v>96.15</v>
      </c>
      <c r="DC6" s="35">
        <f t="shared" si="11"/>
        <v>86.28</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232017</v>
      </c>
      <c r="D7" s="37">
        <v>47</v>
      </c>
      <c r="E7" s="37">
        <v>17</v>
      </c>
      <c r="F7" s="37">
        <v>4</v>
      </c>
      <c r="G7" s="37">
        <v>0</v>
      </c>
      <c r="H7" s="37" t="s">
        <v>98</v>
      </c>
      <c r="I7" s="37" t="s">
        <v>99</v>
      </c>
      <c r="J7" s="37" t="s">
        <v>100</v>
      </c>
      <c r="K7" s="37" t="s">
        <v>101</v>
      </c>
      <c r="L7" s="37" t="s">
        <v>102</v>
      </c>
      <c r="M7" s="37" t="s">
        <v>103</v>
      </c>
      <c r="N7" s="38" t="s">
        <v>104</v>
      </c>
      <c r="O7" s="38" t="s">
        <v>105</v>
      </c>
      <c r="P7" s="38">
        <v>4.0599999999999996</v>
      </c>
      <c r="Q7" s="38">
        <v>94.37</v>
      </c>
      <c r="R7" s="38">
        <v>1911</v>
      </c>
      <c r="S7" s="38">
        <v>377303</v>
      </c>
      <c r="T7" s="38">
        <v>261.86</v>
      </c>
      <c r="U7" s="38">
        <v>1440.86</v>
      </c>
      <c r="V7" s="38">
        <v>15287</v>
      </c>
      <c r="W7" s="38">
        <v>4.55</v>
      </c>
      <c r="X7" s="38">
        <v>3359.78</v>
      </c>
      <c r="Y7" s="38">
        <v>88.58</v>
      </c>
      <c r="Z7" s="38">
        <v>98.79</v>
      </c>
      <c r="AA7" s="38">
        <v>97.47</v>
      </c>
      <c r="AB7" s="38">
        <v>97.88</v>
      </c>
      <c r="AC7" s="38">
        <v>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459.23</v>
      </c>
      <c r="BG7" s="38">
        <v>868.71</v>
      </c>
      <c r="BH7" s="38">
        <v>754.92</v>
      </c>
      <c r="BI7" s="38">
        <v>717.01</v>
      </c>
      <c r="BJ7" s="38">
        <v>709.65</v>
      </c>
      <c r="BK7" s="38">
        <v>1504.21</v>
      </c>
      <c r="BL7" s="38">
        <v>1390.86</v>
      </c>
      <c r="BM7" s="38">
        <v>1467.94</v>
      </c>
      <c r="BN7" s="38">
        <v>1144.94</v>
      </c>
      <c r="BO7" s="38">
        <v>1252.71</v>
      </c>
      <c r="BP7" s="38">
        <v>1209.4000000000001</v>
      </c>
      <c r="BQ7" s="38">
        <v>78.989999999999995</v>
      </c>
      <c r="BR7" s="38">
        <v>87.73</v>
      </c>
      <c r="BS7" s="38">
        <v>87.57</v>
      </c>
      <c r="BT7" s="38">
        <v>87.42</v>
      </c>
      <c r="BU7" s="38">
        <v>86.99</v>
      </c>
      <c r="BV7" s="38">
        <v>67.41</v>
      </c>
      <c r="BW7" s="38">
        <v>76.849999999999994</v>
      </c>
      <c r="BX7" s="38">
        <v>83.3</v>
      </c>
      <c r="BY7" s="38">
        <v>88.16</v>
      </c>
      <c r="BZ7" s="38">
        <v>87.03</v>
      </c>
      <c r="CA7" s="38">
        <v>74.48</v>
      </c>
      <c r="CB7" s="38">
        <v>166.72</v>
      </c>
      <c r="CC7" s="38">
        <v>150.72</v>
      </c>
      <c r="CD7" s="38">
        <v>150</v>
      </c>
      <c r="CE7" s="38">
        <v>150</v>
      </c>
      <c r="CF7" s="38">
        <v>150</v>
      </c>
      <c r="CG7" s="38">
        <v>216.49</v>
      </c>
      <c r="CH7" s="38">
        <v>198.4</v>
      </c>
      <c r="CI7" s="38">
        <v>184.56</v>
      </c>
      <c r="CJ7" s="38">
        <v>173.89</v>
      </c>
      <c r="CK7" s="38">
        <v>177.02</v>
      </c>
      <c r="CL7" s="38">
        <v>219.46</v>
      </c>
      <c r="CM7" s="38">
        <v>47.53</v>
      </c>
      <c r="CN7" s="38">
        <v>55.53</v>
      </c>
      <c r="CO7" s="38">
        <v>49.63</v>
      </c>
      <c r="CP7" s="38">
        <v>49.69</v>
      </c>
      <c r="CQ7" s="38">
        <v>48.81</v>
      </c>
      <c r="CR7" s="38">
        <v>38.409999999999997</v>
      </c>
      <c r="CS7" s="38">
        <v>39.25</v>
      </c>
      <c r="CT7" s="38">
        <v>43.18</v>
      </c>
      <c r="CU7" s="38">
        <v>42.38</v>
      </c>
      <c r="CV7" s="38">
        <v>46.17</v>
      </c>
      <c r="CW7" s="38">
        <v>42.82</v>
      </c>
      <c r="CX7" s="38">
        <v>95.08</v>
      </c>
      <c r="CY7" s="38">
        <v>95.43</v>
      </c>
      <c r="CZ7" s="38">
        <v>95.95</v>
      </c>
      <c r="DA7" s="38">
        <v>96.04</v>
      </c>
      <c r="DB7" s="38">
        <v>96.15</v>
      </c>
      <c r="DC7" s="38">
        <v>86.28</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