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75_上下水道局\10_(上下)総務課\課内\04_財務Ｇ（公下）\092 決算統計\Ｒ1\経営比較分析表\04修正依頼\02回答\公下\"/>
    </mc:Choice>
  </mc:AlternateContent>
  <workbookProtection workbookAlgorithmName="SHA-512" workbookHashValue="RjPQon75ZXapvG4140JJG7IgTkzXPvYUsKYDFXN1moUOQ5CytCyNo08W5ZUZ7W+7tIJ+0K60t/2SPFRFra7f5Q==" workbookSaltValue="uhWK+ZSDvdySMVEWrSj3N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<sst xmlns="http://schemas.openxmlformats.org/spreadsheetml/2006/main" count="231" uniqueCount="117">
  <si>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</si>
  <si>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</si>
  <si>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</si>
  <si>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</si>
  <si>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</si>
  <si>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</si>
  <si>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</si>
  <si>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</si>
  <si>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</si>
  <si>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</si>
  <si>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</si>
  <si>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</si>
  <si>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</si>
  <si>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</si>
  <si>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</si>
  <si>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</si>
  <si>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</si>
  <si>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</si>
  <si>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</si>
  <si>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</si>
  <si>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</si>
  <si>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</si>
  <si>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</si>
  <si>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</si>
  <si>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</si>
  <si>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</si>
  <si>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</si>
  <si>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</si>
  <si>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</si>
  <si>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</si>
  <si>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</si>
  <si>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</si>
  <si>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</si>
  <si>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</si>
  <si>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</si>
  <si>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</si>
  <si>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</si>
  <si>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</si>
  <si>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</si>
  <si>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</si>
  <si>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</si>
  <si>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</si>
  <si>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</si>
  <si>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</si>
  <si>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</si>
  <si>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</si>
  <si>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</si>
  <si>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</si>
  <si>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</si>
  <si>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</si>
  <si>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</si>
  <si>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</si>
  <si>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</si>
  <si>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</si>
  <si>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</si>
  <si>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</si>
  <si>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</si>
  <si>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</si>
  <si>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</si>
  <si>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</si>
  <si>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</si>
  <si>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</si>
  <si>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</si>
  <si>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</si>
  <si>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</si>
  <si>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</si>
  <si>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</si>
  <si>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</si>
  <si>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</si>
  <si>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</si>
  <si>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</si>
  <si>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</si>
  <si>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</si>
  <si>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</si>
  <si>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</si>
  <si>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</si>
  <si>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</si>
  <si>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</si>
  <si>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</si>
  <si>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</si>
  <si>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</si>
  <si>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</si>
  <si>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</si>
  <si>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</si>
  <si>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</si>
  <si>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</si>
  <si>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</si>
  <si>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</si>
  <si>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</si>
  <si>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</si>
  <si>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</si>
  <si>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</si>
  <si>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</si>
  <si>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</si>
  <si>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</si>
  <si>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</si>
  <si>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</si>
  <si>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</si>
  <si>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</si>
  <si>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</si>
  <si>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</si>
  <si>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</si>
  <si>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</si>
  <si>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</si>
  <si>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</si>
  <si>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</si>
  <si>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</si>
  <si>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</si>
  <si>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</si>
  <si>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</si>
  <si>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</si>
  <si>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</si>
  <si>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</si>
  <si>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</si>
  <si>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効率性については、令和元年度決算は平成30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・経営戦略については、令和2年度に策定予定である。</t>
    <rPh sb="17" eb="19">
      <t>レイワ</t>
    </rPh>
    <rPh sb="19" eb="20">
      <t>モト</t>
    </rPh>
    <rPh sb="211" eb="213">
      <t>シセツ</t>
    </rPh>
    <rPh sb="215" eb="217">
      <t>ヘイセイ</t>
    </rPh>
    <rPh sb="219" eb="220">
      <t>ネン</t>
    </rPh>
    <rPh sb="220" eb="221">
      <t>ド</t>
    </rPh>
    <rPh sb="222" eb="223">
      <t>クラ</t>
    </rPh>
    <rPh sb="229" eb="231">
      <t>カコウ</t>
    </rPh>
    <rPh sb="270" eb="272">
      <t>レイワ</t>
    </rPh>
    <rPh sb="275" eb="277">
      <t>ヘイセイ</t>
    </rPh>
    <rPh sb="279" eb="281">
      <t>ネンド</t>
    </rPh>
    <rPh sb="282" eb="283">
      <t>クラゲンショウコンゴケイカクモトイジシュウゼンカイチクコウシンケイゾクオコナヨテイ</t>
    </rPh>
    <phoneticPr fontId="4"/>
  </si>
  <si>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施設の修繕・改良・更新を計画的に推進すべく努める。
・③管渠改善率は平成30年度と比べ0.01ポイント下降したものの、類似団体区分の平均値と比べ高い水準となった。１年間の修繕・改良・更新管渠延長が平成30年度と比べ減少したが、今後も計画に基づき、維持修繕・改築更新を継続して行っていく予定である。
</t>
    <rPh sb="211" eb="213">
      <t>ヘイセイ</t>
    </rPh>
    <rPh sb="215" eb="216">
      <t>ネン</t>
    </rPh>
    <rPh sb="216" eb="217">
      <t>ド</t>
    </rPh>
    <rPh sb="218" eb="219">
      <t>クラ</t>
    </rPh>
    <rPh sb="228" eb="230">
      <t>カコウ</t>
    </rPh>
    <rPh sb="249" eb="250">
      <t>タカ</t>
    </rPh>
    <rPh sb="275" eb="277">
      <t>ヘイセイ</t>
    </rPh>
    <rPh sb="279" eb="281">
      <t>ネンド</t>
    </rPh>
    <rPh sb="282" eb="283">
      <t>クラ</t>
    </rPh>
    <rPh sb="284" eb="286">
      <t>ゲンショウ</t>
    </rPh>
    <rPh sb="290" eb="292">
      <t>コンゴ</t>
    </rPh>
    <rPh sb="293" eb="295">
      <t>ケイカク</t>
    </rPh>
    <rPh sb="296" eb="297">
      <t>モト</t>
    </rPh>
    <rPh sb="300" eb="302">
      <t>イジ</t>
    </rPh>
    <rPh sb="302" eb="304">
      <t>シュウゼン</t>
    </rPh>
    <rPh sb="305" eb="307">
      <t>カイチク</t>
    </rPh>
    <rPh sb="307" eb="309">
      <t>コウシン</t>
    </rPh>
    <rPh sb="310" eb="312">
      <t>ケイゾク</t>
    </rPh>
    <rPh sb="314" eb="315">
      <t>オコナ</t>
    </rPh>
    <rPh sb="319" eb="321">
      <t>ヨテイ</t>
    </rPh>
    <phoneticPr fontId="4"/>
  </si>
  <si>
    <t>・①経常収支比率は、平成30年度と比べ6.61ポイント上昇し、全国及び類似団体区分の平均値と比べても高い水準である。これは、令和元年度に実施した下水道使用料の増額改定に伴い下水道使用料が大きく増加したためである。全国及び類似団体区分の平均値と比べ高い水準ではあるが、今後も事業運営の効率化に努め、安定した経営を引き続き維持していく。
・③流動比率は、平成30年度と比べ0.11ポイント上昇し、全国及び類似団体区分の平均値と比べても高い水準であるが、更に支払能力を高めるべく経営改善を図る。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水準である。適切な投資規模といえるが、今後も適切な水準を維持していく必要がある。
・⑤経費回収率は、下水道使用料が増加したため平成30年度と比べ13.38ポイント上昇し、全国及び類似団体区分の平均値と比べても高い水準である。
・⑥汚水処理原価は、水道使用量の減少により有収水量が減少したため平成30年度と比べ1.06円上昇したが、全国及び類似団体区分の平均値より低い水準であった。⑦施設利用率は全国及び類似団体区分の平均値と比べ低い水準であるため、施設の利用状況や適正規模について検討を進め、⑧水洗化率についても更なる向上に努める。</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</si>
</sst>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0.06</c:v>
                </c:pt>
                <c:pt idx="1">
                  <c:v>0.23</c:v>
                </c:pt>
                <c:pt idx="2">
                  <c:v>0.36</c:v>
                </c:pt>
                <c:pt idx="3">
                  <c:v>0.27</c:v>
                </c:pt>
                <c:pt idx="4">
                  <c:v>0.26</c:v>
                </c:pt>
              </c:numCache>
            </c:numRef>
          </c:val>
          <c:extLst xmlns:c16r2="http://schemas.microsoft.com/office/drawing/2015/06/chart">
            <c:ext xmlns:c16="http://schemas.microsoft.com/office/drawing/2014/chart" uri="{C3380CC4-5D6E-409C-BE32-E72D297353CC}">
              <c16:uniqueId val="{00000000-21CB-4FBF-BADC-AB24C230CABD}"/>
            </c:ext>
          </c:extLst>
        </c:ser>
        <c:dLbls>
          <c:showLegendKey val="0"/>
          <c:showVal val="0"/>
          <c:showCatName val="0"/>
          <c:showSerName val="0"/>
          <c:showPercent val="0"/>
          <c:showBubbleSize val="0"/>
        </c:dLbls>
        <c:gapWidth val="150"/>
        <c:axId val="340612064"/>
        <c:axId val="3406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21CB-4FBF-BADC-AB24C230CABD}"/>
            </c:ext>
          </c:extLst>
        </c:ser>
        <c:dLbls>
          <c:showLegendKey val="0"/>
          <c:showVal val="0"/>
          <c:showCatName val="0"/>
          <c:showSerName val="0"/>
          <c:showPercent val="0"/>
          <c:showBubbleSize val="0"/>
        </c:dLbls>
        <c:marker val="1"/>
        <c:smooth val="0"/>
        <c:axId val="340612064"/>
        <c:axId val="340612848"/>
      </c:lineChart>
      <c:dateAx>
        <c:axId val="340612064"/>
        <c:scaling>
          <c:orientation val="minMax"/>
        </c:scaling>
        <c:delete val="1"/>
        <c:axPos val="b"/>
        <c:numFmt formatCode="&quot;H&quot;yy" sourceLinked="1"/>
        <c:majorTickMark val="none"/>
        <c:minorTickMark val="none"/>
        <c:tickLblPos val="none"/>
        <c:crossAx val="340612848"/>
        <c:crosses val="autoZero"/>
        <c:auto val="1"/>
        <c:lblOffset val="100"/>
        <c:baseTimeUnit val="years"/>
      </c:dateAx>
      <c:valAx>
        <c:axId val="3406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100.78</c:v>
                </c:pt>
                <c:pt idx="1">
                  <c:v>102.28</c:v>
                </c:pt>
                <c:pt idx="2">
                  <c:v>102.85</c:v>
                </c:pt>
                <c:pt idx="3">
                  <c:v>101.79</c:v>
                </c:pt>
                <c:pt idx="4">
                  <c:v>108.4</c:v>
                </c:pt>
              </c:numCache>
            </c:numRef>
          </c:val>
          <c:extLst xmlns:c16r2="http://schemas.microsoft.com/office/drawing/2015/06/chart">
            <c:ext xmlns:c16="http://schemas.microsoft.com/office/drawing/2014/chart" uri="{C3380CC4-5D6E-409C-BE32-E72D297353CC}">
              <c16:uniqueId val="{00000000-954A-4D2C-AA3F-2C35F61EB304}"/>
            </c:ext>
          </c:extLst>
        </c:ser>
        <c:dLbls>
          <c:showLegendKey val="0"/>
          <c:showVal val="0"/>
          <c:showCatName val="0"/>
          <c:showSerName val="0"/>
          <c:showPercent val="0"/>
          <c:showBubbleSize val="0"/>
        </c:dLbls>
        <c:gapWidth val="150"/>
        <c:axId val="340614024"/>
        <c:axId val="34061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xmlns:c16r2="http://schemas.microsoft.com/office/drawing/2015/06/chart">
            <c:ext xmlns:c16="http://schemas.microsoft.com/office/drawing/2014/chart" uri="{C3380CC4-5D6E-409C-BE32-E72D297353CC}">
              <c16:uniqueId val="{00000001-954A-4D2C-AA3F-2C35F61EB304}"/>
            </c:ext>
          </c:extLst>
        </c:ser>
        <c:dLbls>
          <c:showLegendKey val="0"/>
          <c:showVal val="0"/>
          <c:showCatName val="0"/>
          <c:showSerName val="0"/>
          <c:showPercent val="0"/>
          <c:showBubbleSize val="0"/>
        </c:dLbls>
        <c:marker val="1"/>
        <c:smooth val="0"/>
        <c:axId val="340614024"/>
        <c:axId val="340615592"/>
      </c:lineChart>
      <c:dateAx>
        <c:axId val="340614024"/>
        <c:scaling>
          <c:orientation val="minMax"/>
        </c:scaling>
        <c:delete val="1"/>
        <c:axPos val="b"/>
        <c:numFmt formatCode="&quot;H&quot;yy" sourceLinked="1"/>
        <c:majorTickMark val="none"/>
        <c:minorTickMark val="none"/>
        <c:tickLblPos val="none"/>
        <c:crossAx val="340615592"/>
        <c:crosses val="autoZero"/>
        <c:auto val="1"/>
        <c:lblOffset val="100"/>
        <c:baseTimeUnit val="years"/>
      </c:dateAx>
      <c:valAx>
        <c:axId val="3406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46.14</c:v>
                </c:pt>
                <c:pt idx="1">
                  <c:v>47.87</c:v>
                </c:pt>
                <c:pt idx="2">
                  <c:v>46.49</c:v>
                </c:pt>
                <c:pt idx="3">
                  <c:v>48.26</c:v>
                </c:pt>
                <c:pt idx="4">
                  <c:v>49.25</c:v>
                </c:pt>
              </c:numCache>
            </c:numRef>
          </c:val>
          <c:extLst xmlns:c16r2="http://schemas.microsoft.com/office/drawing/2015/06/chart">
            <c:ext xmlns:c16="http://schemas.microsoft.com/office/drawing/2014/chart" uri="{C3380CC4-5D6E-409C-BE32-E72D297353CC}">
              <c16:uniqueId val="{00000000-33E7-484E-A551-208D619F771F}"/>
            </c:ext>
          </c:extLst>
        </c:ser>
        <c:dLbls>
          <c:showLegendKey val="0"/>
          <c:showVal val="0"/>
          <c:showCatName val="0"/>
          <c:showSerName val="0"/>
          <c:showPercent val="0"/>
          <c:showBubbleSize val="0"/>
        </c:dLbls>
        <c:gapWidth val="150"/>
        <c:axId val="340615984"/>
        <c:axId val="34061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xmlns:c16r2="http://schemas.microsoft.com/office/drawing/2015/06/chart">
            <c:ext xmlns:c16="http://schemas.microsoft.com/office/drawing/2014/chart" uri="{C3380CC4-5D6E-409C-BE32-E72D297353CC}">
              <c16:uniqueId val="{00000001-33E7-484E-A551-208D619F771F}"/>
            </c:ext>
          </c:extLst>
        </c:ser>
        <c:dLbls>
          <c:showLegendKey val="0"/>
          <c:showVal val="0"/>
          <c:showCatName val="0"/>
          <c:showSerName val="0"/>
          <c:showPercent val="0"/>
          <c:showBubbleSize val="0"/>
        </c:dLbls>
        <c:marker val="1"/>
        <c:smooth val="0"/>
        <c:axId val="340615984"/>
        <c:axId val="340610888"/>
      </c:lineChart>
      <c:dateAx>
        <c:axId val="340615984"/>
        <c:scaling>
          <c:orientation val="minMax"/>
        </c:scaling>
        <c:delete val="1"/>
        <c:axPos val="b"/>
        <c:numFmt formatCode="&quot;H&quot;yy" sourceLinked="1"/>
        <c:majorTickMark val="none"/>
        <c:minorTickMark val="none"/>
        <c:tickLblPos val="none"/>
        <c:crossAx val="340610888"/>
        <c:crosses val="autoZero"/>
        <c:auto val="1"/>
        <c:lblOffset val="100"/>
        <c:baseTimeUnit val="years"/>
      </c:dateAx>
      <c:valAx>
        <c:axId val="34061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11.08</c:v>
                </c:pt>
                <c:pt idx="1">
                  <c:v>12.12</c:v>
                </c:pt>
                <c:pt idx="2">
                  <c:v>13.29</c:v>
                </c:pt>
                <c:pt idx="3">
                  <c:v>14.27</c:v>
                </c:pt>
                <c:pt idx="4">
                  <c:v>15.21</c:v>
                </c:pt>
              </c:numCache>
            </c:numRef>
          </c:val>
          <c:extLst xmlns:c16r2="http://schemas.microsoft.com/office/drawing/2015/06/chart">
            <c:ext xmlns:c16="http://schemas.microsoft.com/office/drawing/2014/chart" uri="{C3380CC4-5D6E-409C-BE32-E72D297353CC}">
              <c16:uniqueId val="{00000000-E690-4F3D-8EF7-4EC97921AA83}"/>
            </c:ext>
          </c:extLst>
        </c:ser>
        <c:dLbls>
          <c:showLegendKey val="0"/>
          <c:showVal val="0"/>
          <c:showCatName val="0"/>
          <c:showSerName val="0"/>
          <c:showPercent val="0"/>
          <c:showBubbleSize val="0"/>
        </c:dLbls>
        <c:gapWidth val="150"/>
        <c:axId val="340614416"/>
        <c:axId val="34061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xmlns:c16r2="http://schemas.microsoft.com/office/drawing/2015/06/chart">
            <c:ext xmlns:c16="http://schemas.microsoft.com/office/drawing/2014/chart" uri="{C3380CC4-5D6E-409C-BE32-E72D297353CC}">
              <c16:uniqueId val="{00000001-E690-4F3D-8EF7-4EC97921AA83}"/>
            </c:ext>
          </c:extLst>
        </c:ser>
        <c:dLbls>
          <c:showLegendKey val="0"/>
          <c:showVal val="0"/>
          <c:showCatName val="0"/>
          <c:showSerName val="0"/>
          <c:showPercent val="0"/>
          <c:showBubbleSize val="0"/>
        </c:dLbls>
        <c:marker val="1"/>
        <c:smooth val="0"/>
        <c:axId val="340614416"/>
        <c:axId val="340617944"/>
      </c:lineChart>
      <c:dateAx>
        <c:axId val="340614416"/>
        <c:scaling>
          <c:orientation val="minMax"/>
        </c:scaling>
        <c:delete val="1"/>
        <c:axPos val="b"/>
        <c:numFmt formatCode="&quot;H&quot;yy" sourceLinked="1"/>
        <c:majorTickMark val="none"/>
        <c:minorTickMark val="none"/>
        <c:tickLblPos val="none"/>
        <c:crossAx val="340617944"/>
        <c:crosses val="autoZero"/>
        <c:auto val="1"/>
        <c:lblOffset val="100"/>
        <c:baseTimeUnit val="years"/>
      </c:dateAx>
      <c:valAx>
        <c:axId val="34061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0E-4F92-BA85-EFD63BF07009}"/>
            </c:ext>
          </c:extLst>
        </c:ser>
        <c:dLbls>
          <c:showLegendKey val="0"/>
          <c:showVal val="0"/>
          <c:showCatName val="0"/>
          <c:showSerName val="0"/>
          <c:showPercent val="0"/>
          <c:showBubbleSize val="0"/>
        </c:dLbls>
        <c:gapWidth val="150"/>
        <c:axId val="340846760"/>
        <c:axId val="3408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xmlns:c16r2="http://schemas.microsoft.com/office/drawing/2015/06/chart">
            <c:ext xmlns:c16="http://schemas.microsoft.com/office/drawing/2014/chart" uri="{C3380CC4-5D6E-409C-BE32-E72D297353CC}">
              <c16:uniqueId val="{00000001-6D0E-4F92-BA85-EFD63BF07009}"/>
            </c:ext>
          </c:extLst>
        </c:ser>
        <c:dLbls>
          <c:showLegendKey val="0"/>
          <c:showVal val="0"/>
          <c:showCatName val="0"/>
          <c:showSerName val="0"/>
          <c:showPercent val="0"/>
          <c:showBubbleSize val="0"/>
        </c:dLbls>
        <c:marker val="1"/>
        <c:smooth val="0"/>
        <c:axId val="340846760"/>
        <c:axId val="340847152"/>
      </c:lineChart>
      <c:dateAx>
        <c:axId val="340846760"/>
        <c:scaling>
          <c:orientation val="minMax"/>
        </c:scaling>
        <c:delete val="1"/>
        <c:axPos val="b"/>
        <c:numFmt formatCode="&quot;H&quot;yy" sourceLinked="1"/>
        <c:majorTickMark val="none"/>
        <c:minorTickMark val="none"/>
        <c:tickLblPos val="none"/>
        <c:crossAx val="340847152"/>
        <c:crosses val="autoZero"/>
        <c:auto val="1"/>
        <c:lblOffset val="100"/>
        <c:baseTimeUnit val="years"/>
      </c:dateAx>
      <c:valAx>
        <c:axId val="34084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74.52</c:v>
                </c:pt>
                <c:pt idx="1">
                  <c:v>82.81</c:v>
                </c:pt>
                <c:pt idx="2">
                  <c:v>80.27</c:v>
                </c:pt>
                <c:pt idx="3">
                  <c:v>88.57</c:v>
                </c:pt>
                <c:pt idx="4">
                  <c:v>88.68</c:v>
                </c:pt>
              </c:numCache>
            </c:numRef>
          </c:val>
          <c:extLst xmlns:c16r2="http://schemas.microsoft.com/office/drawing/2015/06/chart">
            <c:ext xmlns:c16="http://schemas.microsoft.com/office/drawing/2014/chart" uri="{C3380CC4-5D6E-409C-BE32-E72D297353CC}">
              <c16:uniqueId val="{00000000-DE3D-4C52-8924-BD4D7C2F4661}"/>
            </c:ext>
          </c:extLst>
        </c:ser>
        <c:dLbls>
          <c:showLegendKey val="0"/>
          <c:showVal val="0"/>
          <c:showCatName val="0"/>
          <c:showSerName val="0"/>
          <c:showPercent val="0"/>
          <c:showBubbleSize val="0"/>
        </c:dLbls>
        <c:gapWidth val="150"/>
        <c:axId val="340844408"/>
        <c:axId val="3408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xmlns:c16r2="http://schemas.microsoft.com/office/drawing/2015/06/chart">
            <c:ext xmlns:c16="http://schemas.microsoft.com/office/drawing/2014/chart" uri="{C3380CC4-5D6E-409C-BE32-E72D297353CC}">
              <c16:uniqueId val="{00000001-DE3D-4C52-8924-BD4D7C2F4661}"/>
            </c:ext>
          </c:extLst>
        </c:ser>
        <c:dLbls>
          <c:showLegendKey val="0"/>
          <c:showVal val="0"/>
          <c:showCatName val="0"/>
          <c:showSerName val="0"/>
          <c:showPercent val="0"/>
          <c:showBubbleSize val="0"/>
        </c:dLbls>
        <c:marker val="1"/>
        <c:smooth val="0"/>
        <c:axId val="340844408"/>
        <c:axId val="340844800"/>
      </c:lineChart>
      <c:dateAx>
        <c:axId val="340844408"/>
        <c:scaling>
          <c:orientation val="minMax"/>
        </c:scaling>
        <c:delete val="1"/>
        <c:axPos val="b"/>
        <c:numFmt formatCode="&quot;H&quot;yy" sourceLinked="1"/>
        <c:majorTickMark val="none"/>
        <c:minorTickMark val="none"/>
        <c:tickLblPos val="none"/>
        <c:crossAx val="340844800"/>
        <c:crosses val="autoZero"/>
        <c:auto val="1"/>
        <c:lblOffset val="100"/>
        <c:baseTimeUnit val="years"/>
      </c:dateAx>
      <c:valAx>
        <c:axId val="340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694.24</c:v>
                </c:pt>
                <c:pt idx="1">
                  <c:v>564.76</c:v>
                </c:pt>
                <c:pt idx="2">
                  <c:v>555.91999999999996</c:v>
                </c:pt>
                <c:pt idx="3">
                  <c:v>580.28</c:v>
                </c:pt>
                <c:pt idx="4">
                  <c:v>514.59</c:v>
                </c:pt>
              </c:numCache>
            </c:numRef>
          </c:val>
          <c:extLst xmlns:c16r2="http://schemas.microsoft.com/office/drawing/2015/06/chart">
            <c:ext xmlns:c16="http://schemas.microsoft.com/office/drawing/2014/chart" uri="{C3380CC4-5D6E-409C-BE32-E72D297353CC}">
              <c16:uniqueId val="{00000000-322E-423F-BA8A-DF757033CADC}"/>
            </c:ext>
          </c:extLst>
        </c:ser>
        <c:dLbls>
          <c:showLegendKey val="0"/>
          <c:showVal val="0"/>
          <c:showCatName val="0"/>
          <c:showSerName val="0"/>
          <c:showPercent val="0"/>
          <c:showBubbleSize val="0"/>
        </c:dLbls>
        <c:gapWidth val="150"/>
        <c:axId val="340848328"/>
        <c:axId val="34085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322E-423F-BA8A-DF757033CADC}"/>
            </c:ext>
          </c:extLst>
        </c:ser>
        <c:dLbls>
          <c:showLegendKey val="0"/>
          <c:showVal val="0"/>
          <c:showCatName val="0"/>
          <c:showSerName val="0"/>
          <c:showPercent val="0"/>
          <c:showBubbleSize val="0"/>
        </c:dLbls>
        <c:marker val="1"/>
        <c:smooth val="0"/>
        <c:axId val="340848328"/>
        <c:axId val="340851464"/>
      </c:lineChart>
      <c:dateAx>
        <c:axId val="340848328"/>
        <c:scaling>
          <c:orientation val="minMax"/>
        </c:scaling>
        <c:delete val="1"/>
        <c:axPos val="b"/>
        <c:numFmt formatCode="&quot;H&quot;yy" sourceLinked="1"/>
        <c:majorTickMark val="none"/>
        <c:minorTickMark val="none"/>
        <c:tickLblPos val="none"/>
        <c:crossAx val="340851464"/>
        <c:crosses val="autoZero"/>
        <c:auto val="1"/>
        <c:lblOffset val="100"/>
        <c:baseTimeUnit val="years"/>
      </c:dateAx>
      <c:valAx>
        <c:axId val="34085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96.55</c:v>
                </c:pt>
                <c:pt idx="1">
                  <c:v>99.23</c:v>
                </c:pt>
                <c:pt idx="2">
                  <c:v>101.33</c:v>
                </c:pt>
                <c:pt idx="3">
                  <c:v>96.51</c:v>
                </c:pt>
                <c:pt idx="4">
                  <c:v>109.89</c:v>
                </c:pt>
              </c:numCache>
            </c:numRef>
          </c:val>
          <c:extLst xmlns:c16r2="http://schemas.microsoft.com/office/drawing/2015/06/chart">
            <c:ext xmlns:c16="http://schemas.microsoft.com/office/drawing/2014/chart" uri="{C3380CC4-5D6E-409C-BE32-E72D297353CC}">
              <c16:uniqueId val="{00000000-EF84-4E83-A288-2DB1542D1BF3}"/>
            </c:ext>
          </c:extLst>
        </c:ser>
        <c:dLbls>
          <c:showLegendKey val="0"/>
          <c:showVal val="0"/>
          <c:showCatName val="0"/>
          <c:showSerName val="0"/>
          <c:showPercent val="0"/>
          <c:showBubbleSize val="0"/>
        </c:dLbls>
        <c:gapWidth val="150"/>
        <c:axId val="340850680"/>
        <c:axId val="3408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EF84-4E83-A288-2DB1542D1BF3}"/>
            </c:ext>
          </c:extLst>
        </c:ser>
        <c:dLbls>
          <c:showLegendKey val="0"/>
          <c:showVal val="0"/>
          <c:showCatName val="0"/>
          <c:showSerName val="0"/>
          <c:showPercent val="0"/>
          <c:showBubbleSize val="0"/>
        </c:dLbls>
        <c:marker val="1"/>
        <c:smooth val="0"/>
        <c:axId val="340850680"/>
        <c:axId val="340851072"/>
      </c:lineChart>
      <c:dateAx>
        <c:axId val="340850680"/>
        <c:scaling>
          <c:orientation val="minMax"/>
        </c:scaling>
        <c:delete val="1"/>
        <c:axPos val="b"/>
        <c:numFmt formatCode="&quot;H&quot;yy" sourceLinked="1"/>
        <c:majorTickMark val="none"/>
        <c:minorTickMark val="none"/>
        <c:tickLblPos val="none"/>
        <c:crossAx val="340851072"/>
        <c:crosses val="autoZero"/>
        <c:auto val="1"/>
        <c:lblOffset val="100"/>
        <c:baseTimeUnit val="years"/>
      </c:dateAx>
      <c:valAx>
        <c:axId val="340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136.51</c:v>
                </c:pt>
                <c:pt idx="1">
                  <c:v>132.72</c:v>
                </c:pt>
                <c:pt idx="2">
                  <c:v>129.99</c:v>
                </c:pt>
                <c:pt idx="3">
                  <c:v>136.49</c:v>
                </c:pt>
                <c:pt idx="4">
                  <c:v>137.55000000000001</c:v>
                </c:pt>
              </c:numCache>
            </c:numRef>
          </c:val>
          <c:extLst xmlns:c16r2="http://schemas.microsoft.com/office/drawing/2015/06/chart">
            <c:ext xmlns:c16="http://schemas.microsoft.com/office/drawing/2014/chart" uri="{C3380CC4-5D6E-409C-BE32-E72D297353CC}">
              <c16:uniqueId val="{00000000-57D7-41C4-B851-C189254C8980}"/>
            </c:ext>
          </c:extLst>
        </c:ser>
        <c:dLbls>
          <c:showLegendKey val="0"/>
          <c:showVal val="0"/>
          <c:showCatName val="0"/>
          <c:showSerName val="0"/>
          <c:showPercent val="0"/>
          <c:showBubbleSize val="0"/>
        </c:dLbls>
        <c:gapWidth val="150"/>
        <c:axId val="340849504"/>
        <c:axId val="3408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57D7-41C4-B851-C189254C8980}"/>
            </c:ext>
          </c:extLst>
        </c:ser>
        <c:dLbls>
          <c:showLegendKey val="0"/>
          <c:showVal val="0"/>
          <c:showCatName val="0"/>
          <c:showSerName val="0"/>
          <c:showPercent val="0"/>
          <c:showBubbleSize val="0"/>
        </c:dLbls>
        <c:marker val="1"/>
        <c:smooth val="0"/>
        <c:axId val="340849504"/>
        <c:axId val="340849896"/>
      </c:lineChart>
      <c:dateAx>
        <c:axId val="340849504"/>
        <c:scaling>
          <c:orientation val="minMax"/>
        </c:scaling>
        <c:delete val="1"/>
        <c:axPos val="b"/>
        <c:numFmt formatCode="&quot;H&quot;yy" sourceLinked="1"/>
        <c:majorTickMark val="none"/>
        <c:minorTickMark val="none"/>
        <c:tickLblPos val="none"/>
        <c:crossAx val="340849896"/>
        <c:crosses val="autoZero"/>
        <c:auto val="1"/>
        <c:lblOffset val="100"/>
        <c:baseTimeUnit val="years"/>
      </c:dateAx>
      <c:valAx>
        <c:axId val="34084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54.38</c:v>
                </c:pt>
                <c:pt idx="1">
                  <c:v>52.38</c:v>
                </c:pt>
                <c:pt idx="2">
                  <c:v>52.27</c:v>
                </c:pt>
                <c:pt idx="3">
                  <c:v>53.1</c:v>
                </c:pt>
                <c:pt idx="4">
                  <c:v>53.16</c:v>
                </c:pt>
              </c:numCache>
            </c:numRef>
          </c:val>
          <c:extLst xmlns:c16r2="http://schemas.microsoft.com/office/drawing/2015/06/chart">
            <c:ext xmlns:c16="http://schemas.microsoft.com/office/drawing/2014/chart" uri="{C3380CC4-5D6E-409C-BE32-E72D297353CC}">
              <c16:uniqueId val="{00000000-63F5-426C-BAC6-B390E9FDF832}"/>
            </c:ext>
          </c:extLst>
        </c:ser>
        <c:dLbls>
          <c:showLegendKey val="0"/>
          <c:showVal val="0"/>
          <c:showCatName val="0"/>
          <c:showSerName val="0"/>
          <c:showPercent val="0"/>
          <c:showBubbleSize val="0"/>
        </c:dLbls>
        <c:gapWidth val="150"/>
        <c:axId val="341167688"/>
        <c:axId val="3411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63F5-426C-BAC6-B390E9FDF832}"/>
            </c:ext>
          </c:extLst>
        </c:ser>
        <c:dLbls>
          <c:showLegendKey val="0"/>
          <c:showVal val="0"/>
          <c:showCatName val="0"/>
          <c:showSerName val="0"/>
          <c:showPercent val="0"/>
          <c:showBubbleSize val="0"/>
        </c:dLbls>
        <c:marker val="1"/>
        <c:smooth val="0"/>
        <c:axId val="341167688"/>
        <c:axId val="341173568"/>
      </c:lineChart>
      <c:dateAx>
        <c:axId val="341167688"/>
        <c:scaling>
          <c:orientation val="minMax"/>
        </c:scaling>
        <c:delete val="1"/>
        <c:axPos val="b"/>
        <c:numFmt formatCode="&quot;H&quot;yy" sourceLinked="1"/>
        <c:majorTickMark val="none"/>
        <c:minorTickMark val="none"/>
        <c:tickLblPos val="none"/>
        <c:crossAx val="341173568"/>
        <c:crosses val="autoZero"/>
        <c:auto val="1"/>
        <c:lblOffset val="100"/>
        <c:baseTimeUnit val="years"/>
      </c:dateAx>
      <c:valAx>
        <c:axId val="341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96.59</c:v>
                </c:pt>
                <c:pt idx="1">
                  <c:v>96.83</c:v>
                </c:pt>
                <c:pt idx="2">
                  <c:v>97.09</c:v>
                </c:pt>
                <c:pt idx="3">
                  <c:v>97.3</c:v>
                </c:pt>
                <c:pt idx="4">
                  <c:v>97.43</c:v>
                </c:pt>
              </c:numCache>
            </c:numRef>
          </c:val>
          <c:extLst xmlns:c16r2="http://schemas.microsoft.com/office/drawing/2015/06/chart">
            <c:ext xmlns:c16="http://schemas.microsoft.com/office/drawing/2014/chart" uri="{C3380CC4-5D6E-409C-BE32-E72D297353CC}">
              <c16:uniqueId val="{00000000-FE07-4D2D-A0BF-EF231DB116D5}"/>
            </c:ext>
          </c:extLst>
        </c:ser>
        <c:dLbls>
          <c:showLegendKey val="0"/>
          <c:showVal val="0"/>
          <c:showCatName val="0"/>
          <c:showSerName val="0"/>
          <c:showPercent val="0"/>
          <c:showBubbleSize val="0"/>
        </c:dLbls>
        <c:gapWidth val="150"/>
        <c:axId val="341172784"/>
        <c:axId val="3411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FE07-4D2D-A0BF-EF231DB116D5}"/>
            </c:ext>
          </c:extLst>
        </c:ser>
        <c:dLbls>
          <c:showLegendKey val="0"/>
          <c:showVal val="0"/>
          <c:showCatName val="0"/>
          <c:showSerName val="0"/>
          <c:showPercent val="0"/>
          <c:showBubbleSize val="0"/>
        </c:dLbls>
        <c:marker val="1"/>
        <c:smooth val="0"/>
        <c:axId val="341172784"/>
        <c:axId val="341173176"/>
      </c:lineChart>
      <c:dateAx>
        <c:axId val="341172784"/>
        <c:scaling>
          <c:orientation val="minMax"/>
        </c:scaling>
        <c:delete val="1"/>
        <c:axPos val="b"/>
        <c:numFmt formatCode="&quot;H&quot;yy" sourceLinked="1"/>
        <c:majorTickMark val="none"/>
        <c:minorTickMark val="none"/>
        <c:tickLblPos val="none"/>
        <c:crossAx val="341173176"/>
        <c:crosses val="autoZero"/>
        <c:auto val="1"/>
        <c:lblOffset val="100"/>
        <c:baseTimeUnit val="years"/>
      </c:dateAx>
      <c:valAx>
        <c:axId val="3411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377429</v>
      </c>
      <c r="AM8" s="69"/>
      <c r="AN8" s="69"/>
      <c r="AO8" s="69"/>
      <c r="AP8" s="69"/>
      <c r="AQ8" s="69"/>
      <c r="AR8" s="69"/>
      <c r="AS8" s="69"/>
      <c r="AT8" s="68">
        <f>データ!T6</f>
        <v>261.86</v>
      </c>
      <c r="AU8" s="68"/>
      <c r="AV8" s="68"/>
      <c r="AW8" s="68"/>
      <c r="AX8" s="68"/>
      <c r="AY8" s="68"/>
      <c r="AZ8" s="68"/>
      <c r="BA8" s="68"/>
      <c r="BB8" s="68">
        <f>データ!U6</f>
        <v>1441.34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67.48</v>
      </c>
      <c r="J10" s="68"/>
      <c r="K10" s="68"/>
      <c r="L10" s="68"/>
      <c r="M10" s="68"/>
      <c r="N10" s="68"/>
      <c r="O10" s="68"/>
      <c r="P10" s="68">
        <f>データ!P6</f>
        <v>70.55</v>
      </c>
      <c r="Q10" s="68"/>
      <c r="R10" s="68"/>
      <c r="S10" s="68"/>
      <c r="T10" s="68"/>
      <c r="U10" s="68"/>
      <c r="V10" s="68"/>
      <c r="W10" s="68">
        <f>データ!Q6</f>
        <v>75.540000000000006</v>
      </c>
      <c r="X10" s="68"/>
      <c r="Y10" s="68"/>
      <c r="Z10" s="68"/>
      <c r="AA10" s="68"/>
      <c r="AB10" s="68"/>
      <c r="AC10" s="68"/>
      <c r="AD10" s="69">
        <f>データ!R6</f>
        <v>2277</v>
      </c>
      <c r="AE10" s="69"/>
      <c r="AF10" s="69"/>
      <c r="AG10" s="69"/>
      <c r="AH10" s="69"/>
      <c r="AI10" s="69"/>
      <c r="AJ10" s="69"/>
      <c r="AK10" s="2"/>
      <c r="AL10" s="69">
        <f>データ!V6</f>
        <v>265355</v>
      </c>
      <c r="AM10" s="69"/>
      <c r="AN10" s="69"/>
      <c r="AO10" s="69"/>
      <c r="AP10" s="69"/>
      <c r="AQ10" s="69"/>
      <c r="AR10" s="69"/>
      <c r="AS10" s="69"/>
      <c r="AT10" s="68">
        <f>データ!W6</f>
        <v>44.47</v>
      </c>
      <c r="AU10" s="68"/>
      <c r="AV10" s="68"/>
      <c r="AW10" s="68"/>
      <c r="AX10" s="68"/>
      <c r="AY10" s="68"/>
      <c r="AZ10" s="68"/>
      <c r="BA10" s="68"/>
      <c r="BB10" s="68">
        <f>データ!X6</f>
        <v>5967.06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OXoTSR1/2D/pypaco7+WY8yLufl6eJLRlyaEbr6/erV5arkR4ErQn2dMuUx07x8eIpcZ71K3Go96/FxMqpew==" saltValue="J6EWhYHqZ5gp2SqBD6n3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67.48</v>
      </c>
      <c r="P6" s="34">
        <f t="shared" si="3"/>
        <v>70.55</v>
      </c>
      <c r="Q6" s="34">
        <f t="shared" si="3"/>
        <v>75.540000000000006</v>
      </c>
      <c r="R6" s="34">
        <f t="shared" si="3"/>
        <v>2277</v>
      </c>
      <c r="S6" s="34">
        <f t="shared" si="3"/>
        <v>377429</v>
      </c>
      <c r="T6" s="34">
        <f t="shared" si="3"/>
        <v>261.86</v>
      </c>
      <c r="U6" s="34">
        <f t="shared" si="3"/>
        <v>1441.34</v>
      </c>
      <c r="V6" s="34">
        <f t="shared" si="3"/>
        <v>265355</v>
      </c>
      <c r="W6" s="34">
        <f t="shared" si="3"/>
        <v>44.47</v>
      </c>
      <c r="X6" s="34">
        <f t="shared" si="3"/>
        <v>5967.06</v>
      </c>
      <c r="Y6" s="35">
        <f>IF(Y7="",NA(),Y7)</f>
        <v>100.78</v>
      </c>
      <c r="Z6" s="35">
        <f t="shared" ref="Z6:AH6" si="4">IF(Z7="",NA(),Z7)</f>
        <v>102.28</v>
      </c>
      <c r="AA6" s="35">
        <f t="shared" si="4"/>
        <v>102.85</v>
      </c>
      <c r="AB6" s="35">
        <f t="shared" si="4"/>
        <v>101.79</v>
      </c>
      <c r="AC6" s="35">
        <f t="shared" si="4"/>
        <v>108.4</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74.52</v>
      </c>
      <c r="AV6" s="35">
        <f t="shared" ref="AV6:BD6" si="6">IF(AV7="",NA(),AV7)</f>
        <v>82.81</v>
      </c>
      <c r="AW6" s="35">
        <f t="shared" si="6"/>
        <v>80.27</v>
      </c>
      <c r="AX6" s="35">
        <f t="shared" si="6"/>
        <v>88.57</v>
      </c>
      <c r="AY6" s="35">
        <f t="shared" si="6"/>
        <v>88.68</v>
      </c>
      <c r="AZ6" s="35">
        <f t="shared" si="6"/>
        <v>54.09</v>
      </c>
      <c r="BA6" s="35">
        <f t="shared" si="6"/>
        <v>54.03</v>
      </c>
      <c r="BB6" s="35">
        <f t="shared" si="6"/>
        <v>65.83</v>
      </c>
      <c r="BC6" s="35">
        <f t="shared" si="6"/>
        <v>72.22</v>
      </c>
      <c r="BD6" s="35">
        <f t="shared" si="6"/>
        <v>73.02</v>
      </c>
      <c r="BE6" s="34" t="str">
        <f>IF(BE7="","",IF(BE7="-","【-】","【"&amp;SUBSTITUTE(TEXT(BE7,"#,##0.00"),"-","△")&amp;"】"))</f>
        <v>【69.54】</v>
      </c>
      <c r="BF6" s="35">
        <f>IF(BF7="",NA(),BF7)</f>
        <v>694.24</v>
      </c>
      <c r="BG6" s="35">
        <f t="shared" ref="BG6:BO6" si="7">IF(BG7="",NA(),BG7)</f>
        <v>564.76</v>
      </c>
      <c r="BH6" s="35">
        <f t="shared" si="7"/>
        <v>555.91999999999996</v>
      </c>
      <c r="BI6" s="35">
        <f t="shared" si="7"/>
        <v>580.28</v>
      </c>
      <c r="BJ6" s="35">
        <f t="shared" si="7"/>
        <v>514.59</v>
      </c>
      <c r="BK6" s="35">
        <f t="shared" si="7"/>
        <v>845.86</v>
      </c>
      <c r="BL6" s="35">
        <f t="shared" si="7"/>
        <v>802.49</v>
      </c>
      <c r="BM6" s="35">
        <f t="shared" si="7"/>
        <v>805.14</v>
      </c>
      <c r="BN6" s="35">
        <f t="shared" si="7"/>
        <v>730.93</v>
      </c>
      <c r="BO6" s="35">
        <f t="shared" si="7"/>
        <v>708.89</v>
      </c>
      <c r="BP6" s="34" t="str">
        <f>IF(BP7="","",IF(BP7="-","【-】","【"&amp;SUBSTITUTE(TEXT(BP7,"#,##0.00"),"-","△")&amp;"】"))</f>
        <v>【682.51】</v>
      </c>
      <c r="BQ6" s="35">
        <f>IF(BQ7="",NA(),BQ7)</f>
        <v>96.55</v>
      </c>
      <c r="BR6" s="35">
        <f t="shared" ref="BR6:BZ6" si="8">IF(BR7="",NA(),BR7)</f>
        <v>99.23</v>
      </c>
      <c r="BS6" s="35">
        <f t="shared" si="8"/>
        <v>101.33</v>
      </c>
      <c r="BT6" s="35">
        <f t="shared" si="8"/>
        <v>96.51</v>
      </c>
      <c r="BU6" s="35">
        <f t="shared" si="8"/>
        <v>109.89</v>
      </c>
      <c r="BV6" s="35">
        <f t="shared" si="8"/>
        <v>101.88</v>
      </c>
      <c r="BW6" s="35">
        <f t="shared" si="8"/>
        <v>103.18</v>
      </c>
      <c r="BX6" s="35">
        <f t="shared" si="8"/>
        <v>100.22</v>
      </c>
      <c r="BY6" s="35">
        <f t="shared" si="8"/>
        <v>98.09</v>
      </c>
      <c r="BZ6" s="35">
        <f t="shared" si="8"/>
        <v>97.91</v>
      </c>
      <c r="CA6" s="34" t="str">
        <f>IF(CA7="","",IF(CA7="-","【-】","【"&amp;SUBSTITUTE(TEXT(CA7,"#,##0.00"),"-","△")&amp;"】"))</f>
        <v>【100.34】</v>
      </c>
      <c r="CB6" s="35">
        <f>IF(CB7="",NA(),CB7)</f>
        <v>136.51</v>
      </c>
      <c r="CC6" s="35">
        <f t="shared" ref="CC6:CK6" si="9">IF(CC7="",NA(),CC7)</f>
        <v>132.72</v>
      </c>
      <c r="CD6" s="35">
        <f t="shared" si="9"/>
        <v>129.99</v>
      </c>
      <c r="CE6" s="35">
        <f t="shared" si="9"/>
        <v>136.49</v>
      </c>
      <c r="CF6" s="35">
        <f t="shared" si="9"/>
        <v>137.55000000000001</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54.38</v>
      </c>
      <c r="CN6" s="35">
        <f t="shared" ref="CN6:CV6" si="10">IF(CN7="",NA(),CN7)</f>
        <v>52.38</v>
      </c>
      <c r="CO6" s="35">
        <f t="shared" si="10"/>
        <v>52.27</v>
      </c>
      <c r="CP6" s="35">
        <f t="shared" si="10"/>
        <v>53.1</v>
      </c>
      <c r="CQ6" s="35">
        <f t="shared" si="10"/>
        <v>53.16</v>
      </c>
      <c r="CR6" s="35">
        <f t="shared" si="10"/>
        <v>62.5</v>
      </c>
      <c r="CS6" s="35">
        <f t="shared" si="10"/>
        <v>63.26</v>
      </c>
      <c r="CT6" s="35">
        <f t="shared" si="10"/>
        <v>61.54</v>
      </c>
      <c r="CU6" s="35">
        <f t="shared" si="10"/>
        <v>61.93</v>
      </c>
      <c r="CV6" s="35">
        <f t="shared" si="10"/>
        <v>61.32</v>
      </c>
      <c r="CW6" s="34" t="str">
        <f>IF(CW7="","",IF(CW7="-","【-】","【"&amp;SUBSTITUTE(TEXT(CW7,"#,##0.00"),"-","△")&amp;"】"))</f>
        <v>【59.64】</v>
      </c>
      <c r="CX6" s="35">
        <f>IF(CX7="",NA(),CX7)</f>
        <v>96.59</v>
      </c>
      <c r="CY6" s="35">
        <f t="shared" ref="CY6:DG6" si="11">IF(CY7="",NA(),CY7)</f>
        <v>96.83</v>
      </c>
      <c r="CZ6" s="35">
        <f t="shared" si="11"/>
        <v>97.09</v>
      </c>
      <c r="DA6" s="35">
        <f t="shared" si="11"/>
        <v>97.3</v>
      </c>
      <c r="DB6" s="35">
        <f t="shared" si="11"/>
        <v>97.43</v>
      </c>
      <c r="DC6" s="35">
        <f t="shared" si="11"/>
        <v>93.88</v>
      </c>
      <c r="DD6" s="35">
        <f t="shared" si="11"/>
        <v>94.07</v>
      </c>
      <c r="DE6" s="35">
        <f t="shared" si="11"/>
        <v>94.13</v>
      </c>
      <c r="DF6" s="35">
        <f t="shared" si="11"/>
        <v>94.45</v>
      </c>
      <c r="DG6" s="35">
        <f t="shared" si="11"/>
        <v>94.58</v>
      </c>
      <c r="DH6" s="34" t="str">
        <f>IF(DH7="","",IF(DH7="-","【-】","【"&amp;SUBSTITUTE(TEXT(DH7,"#,##0.00"),"-","△")&amp;"】"))</f>
        <v>【95.35】</v>
      </c>
      <c r="DI6" s="35">
        <f>IF(DI7="",NA(),DI7)</f>
        <v>46.14</v>
      </c>
      <c r="DJ6" s="35">
        <f t="shared" ref="DJ6:DR6" si="12">IF(DJ7="",NA(),DJ7)</f>
        <v>47.87</v>
      </c>
      <c r="DK6" s="35">
        <f t="shared" si="12"/>
        <v>46.49</v>
      </c>
      <c r="DL6" s="35">
        <f t="shared" si="12"/>
        <v>48.26</v>
      </c>
      <c r="DM6" s="35">
        <f t="shared" si="12"/>
        <v>49.25</v>
      </c>
      <c r="DN6" s="35">
        <f t="shared" si="12"/>
        <v>29.48</v>
      </c>
      <c r="DO6" s="35">
        <f t="shared" si="12"/>
        <v>28.95</v>
      </c>
      <c r="DP6" s="35">
        <f t="shared" si="12"/>
        <v>30.11</v>
      </c>
      <c r="DQ6" s="35">
        <f t="shared" si="12"/>
        <v>30.45</v>
      </c>
      <c r="DR6" s="35">
        <f t="shared" si="12"/>
        <v>31.01</v>
      </c>
      <c r="DS6" s="34" t="str">
        <f>IF(DS7="","",IF(DS7="-","【-】","【"&amp;SUBSTITUTE(TEXT(DS7,"#,##0.00"),"-","△")&amp;"】"))</f>
        <v>【38.57】</v>
      </c>
      <c r="DT6" s="35">
        <f>IF(DT7="",NA(),DT7)</f>
        <v>11.08</v>
      </c>
      <c r="DU6" s="35">
        <f t="shared" ref="DU6:EC6" si="13">IF(DU7="",NA(),DU7)</f>
        <v>12.12</v>
      </c>
      <c r="DV6" s="35">
        <f t="shared" si="13"/>
        <v>13.29</v>
      </c>
      <c r="DW6" s="35">
        <f t="shared" si="13"/>
        <v>14.27</v>
      </c>
      <c r="DX6" s="35">
        <f t="shared" si="13"/>
        <v>15.21</v>
      </c>
      <c r="DY6" s="35">
        <f t="shared" si="13"/>
        <v>3.89</v>
      </c>
      <c r="DZ6" s="35">
        <f t="shared" si="13"/>
        <v>4.07</v>
      </c>
      <c r="EA6" s="35">
        <f t="shared" si="13"/>
        <v>4.54</v>
      </c>
      <c r="EB6" s="35">
        <f t="shared" si="13"/>
        <v>4.8499999999999996</v>
      </c>
      <c r="EC6" s="35">
        <f t="shared" si="13"/>
        <v>4.95</v>
      </c>
      <c r="ED6" s="34" t="str">
        <f>IF(ED7="","",IF(ED7="-","【-】","【"&amp;SUBSTITUTE(TEXT(ED7,"#,##0.00"),"-","△")&amp;"】"))</f>
        <v>【5.90】</v>
      </c>
      <c r="EE6" s="35">
        <f>IF(EE7="",NA(),EE7)</f>
        <v>0.06</v>
      </c>
      <c r="EF6" s="35">
        <f t="shared" ref="EF6:EN6" si="14">IF(EF7="",NA(),EF7)</f>
        <v>0.23</v>
      </c>
      <c r="EG6" s="35">
        <f t="shared" si="14"/>
        <v>0.36</v>
      </c>
      <c r="EH6" s="35">
        <f t="shared" si="14"/>
        <v>0.27</v>
      </c>
      <c r="EI6" s="35">
        <f t="shared" si="14"/>
        <v>0.26</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232017</v>
      </c>
      <c r="D7" s="37">
        <v>46</v>
      </c>
      <c r="E7" s="37">
        <v>17</v>
      </c>
      <c r="F7" s="37">
        <v>1</v>
      </c>
      <c r="G7" s="37">
        <v>0</v>
      </c>
      <c r="H7" s="37" t="s">
        <v>96</v>
      </c>
      <c r="I7" s="37" t="s">
        <v>97</v>
      </c>
      <c r="J7" s="37" t="s">
        <v>98</v>
      </c>
      <c r="K7" s="37" t="s">
        <v>99</v>
      </c>
      <c r="L7" s="37" t="s">
        <v>100</v>
      </c>
      <c r="M7" s="37" t="s">
        <v>101</v>
      </c>
      <c r="N7" s="38" t="s">
        <v>102</v>
      </c>
      <c r="O7" s="38">
        <v>67.48</v>
      </c>
      <c r="P7" s="38">
        <v>70.55</v>
      </c>
      <c r="Q7" s="38">
        <v>75.540000000000006</v>
      </c>
      <c r="R7" s="38">
        <v>2277</v>
      </c>
      <c r="S7" s="38">
        <v>377429</v>
      </c>
      <c r="T7" s="38">
        <v>261.86</v>
      </c>
      <c r="U7" s="38">
        <v>1441.34</v>
      </c>
      <c r="V7" s="38">
        <v>265355</v>
      </c>
      <c r="W7" s="38">
        <v>44.47</v>
      </c>
      <c r="X7" s="38">
        <v>5967.06</v>
      </c>
      <c r="Y7" s="38">
        <v>100.78</v>
      </c>
      <c r="Z7" s="38">
        <v>102.28</v>
      </c>
      <c r="AA7" s="38">
        <v>102.85</v>
      </c>
      <c r="AB7" s="38">
        <v>101.79</v>
      </c>
      <c r="AC7" s="38">
        <v>108.4</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74.52</v>
      </c>
      <c r="AV7" s="38">
        <v>82.81</v>
      </c>
      <c r="AW7" s="38">
        <v>80.27</v>
      </c>
      <c r="AX7" s="38">
        <v>88.57</v>
      </c>
      <c r="AY7" s="38">
        <v>88.68</v>
      </c>
      <c r="AZ7" s="38">
        <v>54.09</v>
      </c>
      <c r="BA7" s="38">
        <v>54.03</v>
      </c>
      <c r="BB7" s="38">
        <v>65.83</v>
      </c>
      <c r="BC7" s="38">
        <v>72.22</v>
      </c>
      <c r="BD7" s="38">
        <v>73.02</v>
      </c>
      <c r="BE7" s="38">
        <v>69.540000000000006</v>
      </c>
      <c r="BF7" s="38">
        <v>694.24</v>
      </c>
      <c r="BG7" s="38">
        <v>564.76</v>
      </c>
      <c r="BH7" s="38">
        <v>555.91999999999996</v>
      </c>
      <c r="BI7" s="38">
        <v>580.28</v>
      </c>
      <c r="BJ7" s="38">
        <v>514.59</v>
      </c>
      <c r="BK7" s="38">
        <v>845.86</v>
      </c>
      <c r="BL7" s="38">
        <v>802.49</v>
      </c>
      <c r="BM7" s="38">
        <v>805.14</v>
      </c>
      <c r="BN7" s="38">
        <v>730.93</v>
      </c>
      <c r="BO7" s="38">
        <v>708.89</v>
      </c>
      <c r="BP7" s="38">
        <v>682.51</v>
      </c>
      <c r="BQ7" s="38">
        <v>96.55</v>
      </c>
      <c r="BR7" s="38">
        <v>99.23</v>
      </c>
      <c r="BS7" s="38">
        <v>101.33</v>
      </c>
      <c r="BT7" s="38">
        <v>96.51</v>
      </c>
      <c r="BU7" s="38">
        <v>109.89</v>
      </c>
      <c r="BV7" s="38">
        <v>101.88</v>
      </c>
      <c r="BW7" s="38">
        <v>103.18</v>
      </c>
      <c r="BX7" s="38">
        <v>100.22</v>
      </c>
      <c r="BY7" s="38">
        <v>98.09</v>
      </c>
      <c r="BZ7" s="38">
        <v>97.91</v>
      </c>
      <c r="CA7" s="38">
        <v>100.34</v>
      </c>
      <c r="CB7" s="38">
        <v>136.51</v>
      </c>
      <c r="CC7" s="38">
        <v>132.72</v>
      </c>
      <c r="CD7" s="38">
        <v>129.99</v>
      </c>
      <c r="CE7" s="38">
        <v>136.49</v>
      </c>
      <c r="CF7" s="38">
        <v>137.55000000000001</v>
      </c>
      <c r="CG7" s="38">
        <v>143.15</v>
      </c>
      <c r="CH7" s="38">
        <v>141.11000000000001</v>
      </c>
      <c r="CI7" s="38">
        <v>144.79</v>
      </c>
      <c r="CJ7" s="38">
        <v>146.08000000000001</v>
      </c>
      <c r="CK7" s="38">
        <v>144.11000000000001</v>
      </c>
      <c r="CL7" s="38">
        <v>136.15</v>
      </c>
      <c r="CM7" s="38">
        <v>54.38</v>
      </c>
      <c r="CN7" s="38">
        <v>52.38</v>
      </c>
      <c r="CO7" s="38">
        <v>52.27</v>
      </c>
      <c r="CP7" s="38">
        <v>53.1</v>
      </c>
      <c r="CQ7" s="38">
        <v>53.16</v>
      </c>
      <c r="CR7" s="38">
        <v>62.5</v>
      </c>
      <c r="CS7" s="38">
        <v>63.26</v>
      </c>
      <c r="CT7" s="38">
        <v>61.54</v>
      </c>
      <c r="CU7" s="38">
        <v>61.93</v>
      </c>
      <c r="CV7" s="38">
        <v>61.32</v>
      </c>
      <c r="CW7" s="38">
        <v>59.64</v>
      </c>
      <c r="CX7" s="38">
        <v>96.59</v>
      </c>
      <c r="CY7" s="38">
        <v>96.83</v>
      </c>
      <c r="CZ7" s="38">
        <v>97.09</v>
      </c>
      <c r="DA7" s="38">
        <v>97.3</v>
      </c>
      <c r="DB7" s="38">
        <v>97.43</v>
      </c>
      <c r="DC7" s="38">
        <v>93.88</v>
      </c>
      <c r="DD7" s="38">
        <v>94.07</v>
      </c>
      <c r="DE7" s="38">
        <v>94.13</v>
      </c>
      <c r="DF7" s="38">
        <v>94.45</v>
      </c>
      <c r="DG7" s="38">
        <v>94.58</v>
      </c>
      <c r="DH7" s="38">
        <v>95.35</v>
      </c>
      <c r="DI7" s="38">
        <v>46.14</v>
      </c>
      <c r="DJ7" s="38">
        <v>47.87</v>
      </c>
      <c r="DK7" s="38">
        <v>46.49</v>
      </c>
      <c r="DL7" s="38">
        <v>48.26</v>
      </c>
      <c r="DM7" s="38">
        <v>49.25</v>
      </c>
      <c r="DN7" s="38">
        <v>29.48</v>
      </c>
      <c r="DO7" s="38">
        <v>28.95</v>
      </c>
      <c r="DP7" s="38">
        <v>30.11</v>
      </c>
      <c r="DQ7" s="38">
        <v>30.45</v>
      </c>
      <c r="DR7" s="38">
        <v>31.01</v>
      </c>
      <c r="DS7" s="38">
        <v>38.57</v>
      </c>
      <c r="DT7" s="38">
        <v>11.08</v>
      </c>
      <c r="DU7" s="38">
        <v>12.12</v>
      </c>
      <c r="DV7" s="38">
        <v>13.29</v>
      </c>
      <c r="DW7" s="38">
        <v>14.27</v>
      </c>
      <c r="DX7" s="38">
        <v>15.21</v>
      </c>
      <c r="DY7" s="38">
        <v>3.89</v>
      </c>
      <c r="DZ7" s="38">
        <v>4.07</v>
      </c>
      <c r="EA7" s="38">
        <v>4.54</v>
      </c>
      <c r="EB7" s="38">
        <v>4.8499999999999996</v>
      </c>
      <c r="EC7" s="38">
        <v>4.95</v>
      </c>
      <c r="ED7" s="38">
        <v>5.9</v>
      </c>
      <c r="EE7" s="38">
        <v>0.06</v>
      </c>
      <c r="EF7" s="38">
        <v>0.23</v>
      </c>
      <c r="EG7" s="38">
        <v>0.36</v>
      </c>
      <c r="EH7" s="38">
        <v>0.27</v>
      </c>
      <c r="EI7" s="38">
        <v>0.26</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