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75_上下水道局\10_(上下)総務課\課内\04_財務Ｇ（公下）\092 決算統計\Ｒ1\経営比較分析表\04修正依頼\02回答\"/>
    </mc:Choice>
  </mc:AlternateContent>
  <workbookProtection workbookAlgorithmName="SHA-512" workbookHashValue="87NwT5wtbgCHKs1b3p85JIGuFYEEx2mfPESX3MX0uOfhlc9nLdSHcQmDJ2gCMw9NLIlD+gj7KHMbECGY7Hauhg==" workbookSaltValue="qOWwXg68h1WKhhpkNv1j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<sst xmlns="http://schemas.openxmlformats.org/spreadsheetml/2006/main" count="236" uniqueCount="121">
  <si>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</si>
  <si>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</si>
  <si>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</si>
  <si>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</si>
  <si>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</si>
  <si>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</si>
  <si>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</si>
  <si>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</si>
  <si>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</si>
  <si>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</si>
  <si>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</si>
  <si>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</si>
  <si>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</si>
  <si>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</si>
  <si>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</si>
  <si>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</si>
  <si>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</si>
  <si>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</si>
  <si>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</si>
  <si>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</si>
  <si>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</si>
  <si>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</si>
  <si>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</si>
  <si>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</si>
  <si>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</si>
  <si>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</si>
  <si>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</si>
  <si>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</si>
  <si>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</si>
  <si>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</si>
  <si>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</si>
  <si>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</si>
  <si>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</si>
  <si>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</si>
  <si>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</si>
  <si>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</si>
  <si>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</si>
  <si>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</si>
  <si>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</si>
  <si>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</si>
  <si>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</si>
  <si>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</si>
  <si>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</si>
  <si>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</si>
  <si>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</si>
  <si>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</si>
  <si>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</si>
  <si>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</si>
  <si>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</si>
  <si>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</si>
  <si>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</si>
  <si>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</si>
  <si>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</si>
  <si>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</si>
  <si>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</si>
  <si>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</si>
  <si>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</si>
  <si>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</si>
  <si>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</si>
  <si>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</si>
  <si>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</si>
  <si>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</si>
  <si>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</si>
  <si>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</si>
  <si>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</si>
  <si>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</si>
  <si>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</si>
  <si>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</si>
  <si>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</si>
  <si>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</si>
  <si>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</si>
  <si>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</si>
  <si>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</si>
  <si>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</si>
  <si>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</si>
  <si>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</si>
  <si>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</si>
  <si>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</si>
  <si>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</si>
  <si>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</si>
  <si>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</si>
  <si>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</si>
  <si>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</si>
  <si>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</si>
  <si>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</si>
  <si>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</si>
  <si>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</si>
  <si>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</si>
  <si>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</si>
  <si>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</si>
  <si>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</si>
  <si>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</si>
  <si>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</si>
  <si>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</si>
  <si>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</si>
  <si>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</si>
  <si>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</si>
  <si>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</si>
  <si>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</si>
  <si>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</si>
  <si>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</si>
  <si>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</si>
  <si>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</si>
  <si>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</si>
  <si>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</si>
  <si>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</si>
  <si>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</si>
  <si>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</si>
  <si>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</si>
  <si>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</si>
  <si>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</si>
  <si>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</si>
  <si>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</si>
  <si>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</si>
  <si>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</si>
  <si>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</si>
  <si>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</si>
  <si>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</si>
  <si>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</si>
  <si>
    <t>・経営の健全性・効率性については、令和元年度は経費回収率、収益的収支比率ともに上昇となったが、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t>
    <rPh sb="39" eb="41">
      <t>ジョウショウ</t>
    </rPh>
    <rPh sb="243" eb="245">
      <t>レイワ</t>
    </rPh>
    <phoneticPr fontId="4"/>
  </si>
  <si>
    <t>・①収益的収支比率は、収支不足が生じている状況が続いているが、令和元年度においては前年度から2.67ポイント上昇した。これは下水道使用料の改定により総収益が増加する見込みであったが、令和２年度からの地方公営企業法の適用に伴う打切決算により総収益以上に総費用が減少したためである。
・④企業債残高対事業規模比率は、類似団体平均値、全国平均と比べ低い水準を保てており、令和元年度において前年度から52.09ポイント低下した。これは下水道使用料の改定により営業収益が増加したためである。今後も施設の更新等が必要となるため、引き続き計画的な借入と投資を行っていく。
・⑤経費回収率は、類似団体平均値、全国平均を上回っており、令和元年度において前年度から6.81ポイント上昇した。これは下水道使用料の改定により下水道使用料が増加したためである。また、⑥汚水処理原価は類似団体平均値、全国平均を下回っており、横ばいで推移している。
・⑧水洗化率は、類似団体平均値、全国平均と比べて高い水準を満たしており、整備地区の供用開始以降上昇している。</t>
    <rPh sb="54" eb="56">
      <t>ジョウショウ</t>
    </rPh>
    <rPh sb="119" eb="122">
      <t>ソウシュウエキ</t>
    </rPh>
    <rPh sb="122" eb="124">
      <t>イジョウ</t>
    </rPh>
    <rPh sb="126" eb="128">
      <t>ヒヨウ</t>
    </rPh>
    <rPh sb="205" eb="207">
      <t>テイカ</t>
    </rPh>
    <rPh sb="266" eb="268">
      <t>カリイレ</t>
    </rPh>
    <rPh sb="330" eb="332">
      <t>ジョウショウ</t>
    </rPh>
    <rPh sb="457" eb="45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</si>
</sst>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78-4CC1-BDFC-274681247B26}"/>
            </c:ext>
          </c:extLst>
        </c:ser>
        <c:dLbls>
          <c:showLegendKey val="0"/>
          <c:showVal val="0"/>
          <c:showCatName val="0"/>
          <c:showSerName val="0"/>
          <c:showPercent val="0"/>
          <c:showBubbleSize val="0"/>
        </c:dLbls>
        <c:gapWidth val="150"/>
        <c:axId val="372588296"/>
        <c:axId val="3725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0A78-4CC1-BDFC-274681247B26}"/>
            </c:ext>
          </c:extLst>
        </c:ser>
        <c:dLbls>
          <c:showLegendKey val="0"/>
          <c:showVal val="0"/>
          <c:showCatName val="0"/>
          <c:showSerName val="0"/>
          <c:showPercent val="0"/>
          <c:showBubbleSize val="0"/>
        </c:dLbls>
        <c:marker val="1"/>
        <c:smooth val="0"/>
        <c:axId val="372588296"/>
        <c:axId val="372593392"/>
      </c:lineChart>
      <c:dateAx>
        <c:axId val="372588296"/>
        <c:scaling>
          <c:orientation val="minMax"/>
        </c:scaling>
        <c:delete val="1"/>
        <c:axPos val="b"/>
        <c:numFmt formatCode="&quot;H&quot;yy" sourceLinked="1"/>
        <c:majorTickMark val="none"/>
        <c:minorTickMark val="none"/>
        <c:tickLblPos val="none"/>
        <c:crossAx val="372593392"/>
        <c:crosses val="autoZero"/>
        <c:auto val="1"/>
        <c:lblOffset val="100"/>
        <c:baseTimeUnit val="years"/>
      </c:dateAx>
      <c:valAx>
        <c:axId val="3725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54.86</c:v>
                </c:pt>
                <c:pt idx="1">
                  <c:v>59.26</c:v>
                </c:pt>
                <c:pt idx="2">
                  <c:v>60.5</c:v>
                </c:pt>
                <c:pt idx="3">
                  <c:v>60.61</c:v>
                </c:pt>
                <c:pt idx="4">
                  <c:v>61.64</c:v>
                </c:pt>
              </c:numCache>
            </c:numRef>
          </c:val>
          <c:extLst xmlns:c16r2="http://schemas.microsoft.com/office/drawing/2015/06/chart">
            <c:ext xmlns:c16="http://schemas.microsoft.com/office/drawing/2014/chart" uri="{C3380CC4-5D6E-409C-BE32-E72D297353CC}">
              <c16:uniqueId val="{00000000-6749-4B51-B587-3065DAA975D4}"/>
            </c:ext>
          </c:extLst>
        </c:ser>
        <c:dLbls>
          <c:showLegendKey val="0"/>
          <c:showVal val="0"/>
          <c:showCatName val="0"/>
          <c:showSerName val="0"/>
          <c:showPercent val="0"/>
          <c:showBubbleSize val="0"/>
        </c:dLbls>
        <c:gapWidth val="150"/>
        <c:axId val="374383904"/>
        <c:axId val="37438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749-4B51-B587-3065DAA975D4}"/>
            </c:ext>
          </c:extLst>
        </c:ser>
        <c:dLbls>
          <c:showLegendKey val="0"/>
          <c:showVal val="0"/>
          <c:showCatName val="0"/>
          <c:showSerName val="0"/>
          <c:showPercent val="0"/>
          <c:showBubbleSize val="0"/>
        </c:dLbls>
        <c:marker val="1"/>
        <c:smooth val="0"/>
        <c:axId val="374383904"/>
        <c:axId val="374384296"/>
      </c:lineChart>
      <c:dateAx>
        <c:axId val="374383904"/>
        <c:scaling>
          <c:orientation val="minMax"/>
        </c:scaling>
        <c:delete val="1"/>
        <c:axPos val="b"/>
        <c:numFmt formatCode="&quot;H&quot;yy" sourceLinked="1"/>
        <c:majorTickMark val="none"/>
        <c:minorTickMark val="none"/>
        <c:tickLblPos val="none"/>
        <c:crossAx val="374384296"/>
        <c:crosses val="autoZero"/>
        <c:auto val="1"/>
        <c:lblOffset val="100"/>
        <c:baseTimeUnit val="years"/>
      </c:dateAx>
      <c:valAx>
        <c:axId val="3743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92.14</c:v>
                </c:pt>
                <c:pt idx="1">
                  <c:v>93.83</c:v>
                </c:pt>
                <c:pt idx="2">
                  <c:v>94</c:v>
                </c:pt>
                <c:pt idx="3">
                  <c:v>94.16</c:v>
                </c:pt>
                <c:pt idx="4">
                  <c:v>94.31</c:v>
                </c:pt>
              </c:numCache>
            </c:numRef>
          </c:val>
          <c:extLst xmlns:c16r2="http://schemas.microsoft.com/office/drawing/2015/06/chart">
            <c:ext xmlns:c16="http://schemas.microsoft.com/office/drawing/2014/chart" uri="{C3380CC4-5D6E-409C-BE32-E72D297353CC}">
              <c16:uniqueId val="{00000000-FA5B-496B-9662-B055ABF83CB4}"/>
            </c:ext>
          </c:extLst>
        </c:ser>
        <c:dLbls>
          <c:showLegendKey val="0"/>
          <c:showVal val="0"/>
          <c:showCatName val="0"/>
          <c:showSerName val="0"/>
          <c:showPercent val="0"/>
          <c:showBubbleSize val="0"/>
        </c:dLbls>
        <c:gapWidth val="150"/>
        <c:axId val="445528464"/>
        <c:axId val="4455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FA5B-496B-9662-B055ABF83CB4}"/>
            </c:ext>
          </c:extLst>
        </c:ser>
        <c:dLbls>
          <c:showLegendKey val="0"/>
          <c:showVal val="0"/>
          <c:showCatName val="0"/>
          <c:showSerName val="0"/>
          <c:showPercent val="0"/>
          <c:showBubbleSize val="0"/>
        </c:dLbls>
        <c:marker val="1"/>
        <c:smooth val="0"/>
        <c:axId val="445528464"/>
        <c:axId val="445523368"/>
      </c:lineChart>
      <c:dateAx>
        <c:axId val="445528464"/>
        <c:scaling>
          <c:orientation val="minMax"/>
        </c:scaling>
        <c:delete val="1"/>
        <c:axPos val="b"/>
        <c:numFmt formatCode="&quot;H&quot;yy" sourceLinked="1"/>
        <c:majorTickMark val="none"/>
        <c:minorTickMark val="none"/>
        <c:tickLblPos val="none"/>
        <c:crossAx val="445523368"/>
        <c:crosses val="autoZero"/>
        <c:auto val="1"/>
        <c:lblOffset val="100"/>
        <c:baseTimeUnit val="years"/>
      </c:dateAx>
      <c:valAx>
        <c:axId val="4455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2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96.26</c:v>
                </c:pt>
                <c:pt idx="1">
                  <c:v>96.8</c:v>
                </c:pt>
                <c:pt idx="2">
                  <c:v>89.17</c:v>
                </c:pt>
                <c:pt idx="3">
                  <c:v>92.8</c:v>
                </c:pt>
                <c:pt idx="4">
                  <c:v>95.47</c:v>
                </c:pt>
              </c:numCache>
            </c:numRef>
          </c:val>
          <c:extLst xmlns:c16r2="http://schemas.microsoft.com/office/drawing/2015/06/chart">
            <c:ext xmlns:c16="http://schemas.microsoft.com/office/drawing/2014/chart" uri="{C3380CC4-5D6E-409C-BE32-E72D297353CC}">
              <c16:uniqueId val="{00000000-4D39-4222-BA20-22D1A9CF74B5}"/>
            </c:ext>
          </c:extLst>
        </c:ser>
        <c:dLbls>
          <c:showLegendKey val="0"/>
          <c:showVal val="0"/>
          <c:showCatName val="0"/>
          <c:showSerName val="0"/>
          <c:showPercent val="0"/>
          <c:showBubbleSize val="0"/>
        </c:dLbls>
        <c:gapWidth val="150"/>
        <c:axId val="372589080"/>
        <c:axId val="3725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39-4222-BA20-22D1A9CF74B5}"/>
            </c:ext>
          </c:extLst>
        </c:ser>
        <c:dLbls>
          <c:showLegendKey val="0"/>
          <c:showVal val="0"/>
          <c:showCatName val="0"/>
          <c:showSerName val="0"/>
          <c:showPercent val="0"/>
          <c:showBubbleSize val="0"/>
        </c:dLbls>
        <c:marker val="1"/>
        <c:smooth val="0"/>
        <c:axId val="372589080"/>
        <c:axId val="372589864"/>
      </c:lineChart>
      <c:dateAx>
        <c:axId val="372589080"/>
        <c:scaling>
          <c:orientation val="minMax"/>
        </c:scaling>
        <c:delete val="1"/>
        <c:axPos val="b"/>
        <c:numFmt formatCode="&quot;H&quot;yy" sourceLinked="1"/>
        <c:majorTickMark val="none"/>
        <c:minorTickMark val="none"/>
        <c:tickLblPos val="none"/>
        <c:crossAx val="372589864"/>
        <c:crosses val="autoZero"/>
        <c:auto val="1"/>
        <c:lblOffset val="100"/>
        <c:baseTimeUnit val="years"/>
      </c:dateAx>
      <c:valAx>
        <c:axId val="3725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5-4B93-A59A-D24A0690EEAB}"/>
            </c:ext>
          </c:extLst>
        </c:ser>
        <c:dLbls>
          <c:showLegendKey val="0"/>
          <c:showVal val="0"/>
          <c:showCatName val="0"/>
          <c:showSerName val="0"/>
          <c:showPercent val="0"/>
          <c:showBubbleSize val="0"/>
        </c:dLbls>
        <c:gapWidth val="150"/>
        <c:axId val="372591432"/>
        <c:axId val="37259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5-4B93-A59A-D24A0690EEAB}"/>
            </c:ext>
          </c:extLst>
        </c:ser>
        <c:dLbls>
          <c:showLegendKey val="0"/>
          <c:showVal val="0"/>
          <c:showCatName val="0"/>
          <c:showSerName val="0"/>
          <c:showPercent val="0"/>
          <c:showBubbleSize val="0"/>
        </c:dLbls>
        <c:marker val="1"/>
        <c:smooth val="0"/>
        <c:axId val="372591432"/>
        <c:axId val="372590648"/>
      </c:lineChart>
      <c:dateAx>
        <c:axId val="372591432"/>
        <c:scaling>
          <c:orientation val="minMax"/>
        </c:scaling>
        <c:delete val="1"/>
        <c:axPos val="b"/>
        <c:numFmt formatCode="&quot;H&quot;yy" sourceLinked="1"/>
        <c:majorTickMark val="none"/>
        <c:minorTickMark val="none"/>
        <c:tickLblPos val="none"/>
        <c:crossAx val="372590648"/>
        <c:crosses val="autoZero"/>
        <c:auto val="1"/>
        <c:lblOffset val="100"/>
        <c:baseTimeUnit val="years"/>
      </c:dateAx>
      <c:valAx>
        <c:axId val="37259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46-402A-BD2B-5C9956BB5499}"/>
            </c:ext>
          </c:extLst>
        </c:ser>
        <c:dLbls>
          <c:showLegendKey val="0"/>
          <c:showVal val="0"/>
          <c:showCatName val="0"/>
          <c:showSerName val="0"/>
          <c:showPercent val="0"/>
          <c:showBubbleSize val="0"/>
        </c:dLbls>
        <c:gapWidth val="150"/>
        <c:axId val="372593784"/>
        <c:axId val="37259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46-402A-BD2B-5C9956BB5499}"/>
            </c:ext>
          </c:extLst>
        </c:ser>
        <c:dLbls>
          <c:showLegendKey val="0"/>
          <c:showVal val="0"/>
          <c:showCatName val="0"/>
          <c:showSerName val="0"/>
          <c:showPercent val="0"/>
          <c:showBubbleSize val="0"/>
        </c:dLbls>
        <c:marker val="1"/>
        <c:smooth val="0"/>
        <c:axId val="372593784"/>
        <c:axId val="372594568"/>
      </c:lineChart>
      <c:dateAx>
        <c:axId val="372593784"/>
        <c:scaling>
          <c:orientation val="minMax"/>
        </c:scaling>
        <c:delete val="1"/>
        <c:axPos val="b"/>
        <c:numFmt formatCode="&quot;H&quot;yy" sourceLinked="1"/>
        <c:majorTickMark val="none"/>
        <c:minorTickMark val="none"/>
        <c:tickLblPos val="none"/>
        <c:crossAx val="372594568"/>
        <c:crosses val="autoZero"/>
        <c:auto val="1"/>
        <c:lblOffset val="100"/>
        <c:baseTimeUnit val="years"/>
      </c:dateAx>
      <c:valAx>
        <c:axId val="3725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F2-4F70-816C-6C44149C60B7}"/>
            </c:ext>
          </c:extLst>
        </c:ser>
        <c:dLbls>
          <c:showLegendKey val="0"/>
          <c:showVal val="0"/>
          <c:showCatName val="0"/>
          <c:showSerName val="0"/>
          <c:showPercent val="0"/>
          <c:showBubbleSize val="0"/>
        </c:dLbls>
        <c:gapWidth val="150"/>
        <c:axId val="373720664"/>
        <c:axId val="37371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F2-4F70-816C-6C44149C60B7}"/>
            </c:ext>
          </c:extLst>
        </c:ser>
        <c:dLbls>
          <c:showLegendKey val="0"/>
          <c:showVal val="0"/>
          <c:showCatName val="0"/>
          <c:showSerName val="0"/>
          <c:showPercent val="0"/>
          <c:showBubbleSize val="0"/>
        </c:dLbls>
        <c:marker val="1"/>
        <c:smooth val="0"/>
        <c:axId val="373720664"/>
        <c:axId val="373719096"/>
      </c:lineChart>
      <c:dateAx>
        <c:axId val="373720664"/>
        <c:scaling>
          <c:orientation val="minMax"/>
        </c:scaling>
        <c:delete val="1"/>
        <c:axPos val="b"/>
        <c:numFmt formatCode="&quot;H&quot;yy" sourceLinked="1"/>
        <c:majorTickMark val="none"/>
        <c:minorTickMark val="none"/>
        <c:tickLblPos val="none"/>
        <c:crossAx val="373719096"/>
        <c:crosses val="autoZero"/>
        <c:auto val="1"/>
        <c:lblOffset val="100"/>
        <c:baseTimeUnit val="years"/>
      </c:dateAx>
      <c:valAx>
        <c:axId val="3737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6D-4136-B7FB-CDF004095CDB}"/>
            </c:ext>
          </c:extLst>
        </c:ser>
        <c:dLbls>
          <c:showLegendKey val="0"/>
          <c:showVal val="0"/>
          <c:showCatName val="0"/>
          <c:showSerName val="0"/>
          <c:showPercent val="0"/>
          <c:showBubbleSize val="0"/>
        </c:dLbls>
        <c:gapWidth val="150"/>
        <c:axId val="373715176"/>
        <c:axId val="373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6D-4136-B7FB-CDF004095CDB}"/>
            </c:ext>
          </c:extLst>
        </c:ser>
        <c:dLbls>
          <c:showLegendKey val="0"/>
          <c:showVal val="0"/>
          <c:showCatName val="0"/>
          <c:showSerName val="0"/>
          <c:showPercent val="0"/>
          <c:showBubbleSize val="0"/>
        </c:dLbls>
        <c:marker val="1"/>
        <c:smooth val="0"/>
        <c:axId val="373715176"/>
        <c:axId val="373722624"/>
      </c:lineChart>
      <c:dateAx>
        <c:axId val="373715176"/>
        <c:scaling>
          <c:orientation val="minMax"/>
        </c:scaling>
        <c:delete val="1"/>
        <c:axPos val="b"/>
        <c:numFmt formatCode="&quot;H&quot;yy" sourceLinked="1"/>
        <c:majorTickMark val="none"/>
        <c:minorTickMark val="none"/>
        <c:tickLblPos val="none"/>
        <c:crossAx val="373722624"/>
        <c:crosses val="autoZero"/>
        <c:auto val="1"/>
        <c:lblOffset val="100"/>
        <c:baseTimeUnit val="years"/>
      </c:dateAx>
      <c:valAx>
        <c:axId val="373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669.32</c:v>
                </c:pt>
                <c:pt idx="1">
                  <c:v>651.75</c:v>
                </c:pt>
                <c:pt idx="2">
                  <c:v>617.42999999999995</c:v>
                </c:pt>
                <c:pt idx="3">
                  <c:v>596.75</c:v>
                </c:pt>
                <c:pt idx="4">
                  <c:v>544.66</c:v>
                </c:pt>
              </c:numCache>
            </c:numRef>
          </c:val>
          <c:extLst xmlns:c16r2="http://schemas.microsoft.com/office/drawing/2015/06/chart">
            <c:ext xmlns:c16="http://schemas.microsoft.com/office/drawing/2014/chart" uri="{C3380CC4-5D6E-409C-BE32-E72D297353CC}">
              <c16:uniqueId val="{00000000-6C81-46BB-A25D-B715733C5CC1}"/>
            </c:ext>
          </c:extLst>
        </c:ser>
        <c:dLbls>
          <c:showLegendKey val="0"/>
          <c:showVal val="0"/>
          <c:showCatName val="0"/>
          <c:showSerName val="0"/>
          <c:showPercent val="0"/>
          <c:showBubbleSize val="0"/>
        </c:dLbls>
        <c:gapWidth val="150"/>
        <c:axId val="373716352"/>
        <c:axId val="3737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6C81-46BB-A25D-B715733C5CC1}"/>
            </c:ext>
          </c:extLst>
        </c:ser>
        <c:dLbls>
          <c:showLegendKey val="0"/>
          <c:showVal val="0"/>
          <c:showCatName val="0"/>
          <c:showSerName val="0"/>
          <c:showPercent val="0"/>
          <c:showBubbleSize val="0"/>
        </c:dLbls>
        <c:marker val="1"/>
        <c:smooth val="0"/>
        <c:axId val="373716352"/>
        <c:axId val="373721056"/>
      </c:lineChart>
      <c:dateAx>
        <c:axId val="373716352"/>
        <c:scaling>
          <c:orientation val="minMax"/>
        </c:scaling>
        <c:delete val="1"/>
        <c:axPos val="b"/>
        <c:numFmt formatCode="&quot;H&quot;yy" sourceLinked="1"/>
        <c:majorTickMark val="none"/>
        <c:minorTickMark val="none"/>
        <c:tickLblPos val="none"/>
        <c:crossAx val="373721056"/>
        <c:crosses val="autoZero"/>
        <c:auto val="1"/>
        <c:lblOffset val="100"/>
        <c:baseTimeUnit val="years"/>
      </c:dateAx>
      <c:valAx>
        <c:axId val="3737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88.73</c:v>
                </c:pt>
                <c:pt idx="1">
                  <c:v>87.7</c:v>
                </c:pt>
                <c:pt idx="2">
                  <c:v>86.19</c:v>
                </c:pt>
                <c:pt idx="3">
                  <c:v>87.19</c:v>
                </c:pt>
                <c:pt idx="4">
                  <c:v>94</c:v>
                </c:pt>
              </c:numCache>
            </c:numRef>
          </c:val>
          <c:extLst xmlns:c16r2="http://schemas.microsoft.com/office/drawing/2015/06/chart">
            <c:ext xmlns:c16="http://schemas.microsoft.com/office/drawing/2014/chart" uri="{C3380CC4-5D6E-409C-BE32-E72D297353CC}">
              <c16:uniqueId val="{00000000-407A-49C2-964B-7D295F12A75B}"/>
            </c:ext>
          </c:extLst>
        </c:ser>
        <c:dLbls>
          <c:showLegendKey val="0"/>
          <c:showVal val="0"/>
          <c:showCatName val="0"/>
          <c:showSerName val="0"/>
          <c:showPercent val="0"/>
          <c:showBubbleSize val="0"/>
        </c:dLbls>
        <c:gapWidth val="150"/>
        <c:axId val="373719488"/>
        <c:axId val="3737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407A-49C2-964B-7D295F12A75B}"/>
            </c:ext>
          </c:extLst>
        </c:ser>
        <c:dLbls>
          <c:showLegendKey val="0"/>
          <c:showVal val="0"/>
          <c:showCatName val="0"/>
          <c:showSerName val="0"/>
          <c:showPercent val="0"/>
          <c:showBubbleSize val="0"/>
        </c:dLbls>
        <c:marker val="1"/>
        <c:smooth val="0"/>
        <c:axId val="373719488"/>
        <c:axId val="373722232"/>
      </c:lineChart>
      <c:dateAx>
        <c:axId val="373719488"/>
        <c:scaling>
          <c:orientation val="minMax"/>
        </c:scaling>
        <c:delete val="1"/>
        <c:axPos val="b"/>
        <c:numFmt formatCode="&quot;H&quot;yy" sourceLinked="1"/>
        <c:majorTickMark val="none"/>
        <c:minorTickMark val="none"/>
        <c:tickLblPos val="none"/>
        <c:crossAx val="373722232"/>
        <c:crosses val="autoZero"/>
        <c:auto val="1"/>
        <c:lblOffset val="100"/>
        <c:baseTimeUnit val="years"/>
      </c:dateAx>
      <c:valAx>
        <c:axId val="37372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7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150.9</c:v>
                </c:pt>
                <c:pt idx="2">
                  <c:v>153.83000000000001</c:v>
                </c:pt>
                <c:pt idx="3">
                  <c:v>153.91</c:v>
                </c:pt>
                <c:pt idx="4">
                  <c:v>152.97</c:v>
                </c:pt>
              </c:numCache>
            </c:numRef>
          </c:val>
          <c:extLst xmlns:c16r2="http://schemas.microsoft.com/office/drawing/2015/06/chart">
            <c:ext xmlns:c16="http://schemas.microsoft.com/office/drawing/2014/chart" uri="{C3380CC4-5D6E-409C-BE32-E72D297353CC}">
              <c16:uniqueId val="{00000000-7FC0-4C93-8E17-A5414F1C2F8E}"/>
            </c:ext>
          </c:extLst>
        </c:ser>
        <c:dLbls>
          <c:showLegendKey val="0"/>
          <c:showVal val="0"/>
          <c:showCatName val="0"/>
          <c:showSerName val="0"/>
          <c:showPercent val="0"/>
          <c:showBubbleSize val="0"/>
        </c:dLbls>
        <c:gapWidth val="150"/>
        <c:axId val="374389000"/>
        <c:axId val="37438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7FC0-4C93-8E17-A5414F1C2F8E}"/>
            </c:ext>
          </c:extLst>
        </c:ser>
        <c:dLbls>
          <c:showLegendKey val="0"/>
          <c:showVal val="0"/>
          <c:showCatName val="0"/>
          <c:showSerName val="0"/>
          <c:showPercent val="0"/>
          <c:showBubbleSize val="0"/>
        </c:dLbls>
        <c:marker val="1"/>
        <c:smooth val="0"/>
        <c:axId val="374389000"/>
        <c:axId val="374389392"/>
      </c:lineChart>
      <c:dateAx>
        <c:axId val="374389000"/>
        <c:scaling>
          <c:orientation val="minMax"/>
        </c:scaling>
        <c:delete val="1"/>
        <c:axPos val="b"/>
        <c:numFmt formatCode="&quot;H&quot;yy" sourceLinked="1"/>
        <c:majorTickMark val="none"/>
        <c:minorTickMark val="none"/>
        <c:tickLblPos val="none"/>
        <c:crossAx val="374389392"/>
        <c:crosses val="autoZero"/>
        <c:auto val="1"/>
        <c:lblOffset val="100"/>
        <c:baseTimeUnit val="years"/>
      </c:dateAx>
      <c:valAx>
        <c:axId val="37438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377429</v>
      </c>
      <c r="AM8" s="51"/>
      <c r="AN8" s="51"/>
      <c r="AO8" s="51"/>
      <c r="AP8" s="51"/>
      <c r="AQ8" s="51"/>
      <c r="AR8" s="51"/>
      <c r="AS8" s="51"/>
      <c r="AT8" s="46">
        <f>データ!T6</f>
        <v>261.86</v>
      </c>
      <c r="AU8" s="46"/>
      <c r="AV8" s="46"/>
      <c r="AW8" s="46"/>
      <c r="AX8" s="46"/>
      <c r="AY8" s="46"/>
      <c r="AZ8" s="46"/>
      <c r="BA8" s="46"/>
      <c r="BB8" s="46">
        <f>データ!U6</f>
        <v>1441.34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2.2999999999999998</v>
      </c>
      <c r="Q10" s="46"/>
      <c r="R10" s="46"/>
      <c r="S10" s="46"/>
      <c r="T10" s="46"/>
      <c r="U10" s="46"/>
      <c r="V10" s="46"/>
      <c r="W10" s="46">
        <f>データ!Q6</f>
        <v>88.63</v>
      </c>
      <c r="X10" s="46"/>
      <c r="Y10" s="46"/>
      <c r="Z10" s="46"/>
      <c r="AA10" s="46"/>
      <c r="AB10" s="46"/>
      <c r="AC10" s="46"/>
      <c r="AD10" s="51">
        <f>データ!R6</f>
        <v>2365</v>
      </c>
      <c r="AE10" s="51"/>
      <c r="AF10" s="51"/>
      <c r="AG10" s="51"/>
      <c r="AH10" s="51"/>
      <c r="AI10" s="51"/>
      <c r="AJ10" s="51"/>
      <c r="AK10" s="2"/>
      <c r="AL10" s="51">
        <f>データ!V6</f>
        <v>8659</v>
      </c>
      <c r="AM10" s="51"/>
      <c r="AN10" s="51"/>
      <c r="AO10" s="51"/>
      <c r="AP10" s="51"/>
      <c r="AQ10" s="51"/>
      <c r="AR10" s="51"/>
      <c r="AS10" s="51"/>
      <c r="AT10" s="46">
        <f>データ!W6</f>
        <v>4.03</v>
      </c>
      <c r="AU10" s="46"/>
      <c r="AV10" s="46"/>
      <c r="AW10" s="46"/>
      <c r="AX10" s="46"/>
      <c r="AY10" s="46"/>
      <c r="AZ10" s="46"/>
      <c r="BA10" s="46"/>
      <c r="BB10" s="46">
        <f>データ!X6</f>
        <v>2148.64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QGYD3iqJIvGndXVoHgl6YQnzojUTT0y0ZZBcAlaJZPhBsjYHXPbNrbscrII+3kPHN2EEkB20Ai3uFq+RlHlKfw==" saltValue="cOZzei6Ee3xaBjtl4NFp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232017</v>
      </c>
      <c r="D6" s="33">
        <f t="shared" si="3"/>
        <v>47</v>
      </c>
      <c r="E6" s="33">
        <f t="shared" si="3"/>
        <v>17</v>
      </c>
      <c r="F6" s="33">
        <f t="shared" si="3"/>
        <v>5</v>
      </c>
      <c r="G6" s="33">
        <f t="shared" si="3"/>
        <v>0</v>
      </c>
      <c r="H6" s="33" t="str">
        <f t="shared" si="3"/>
        <v>愛知県　豊橋市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2.2999999999999998</v>
      </c>
      <c r="Q6" s="34">
        <f t="shared" si="3"/>
        <v>88.63</v>
      </c>
      <c r="R6" s="34">
        <f t="shared" si="3"/>
        <v>2365</v>
      </c>
      <c r="S6" s="34">
        <f t="shared" si="3"/>
        <v>377429</v>
      </c>
      <c r="T6" s="34">
        <f t="shared" si="3"/>
        <v>261.86</v>
      </c>
      <c r="U6" s="34">
        <f t="shared" si="3"/>
        <v>1441.34</v>
      </c>
      <c r="V6" s="34">
        <f t="shared" si="3"/>
        <v>8659</v>
      </c>
      <c r="W6" s="34">
        <f t="shared" si="3"/>
        <v>4.03</v>
      </c>
      <c r="X6" s="34">
        <f t="shared" si="3"/>
        <v>2148.64</v>
      </c>
      <c r="Y6" s="35">
        <f>IF(Y7="",NA(),Y7)</f>
        <v>96.26</v>
      </c>
      <c r="Z6" s="35">
        <f t="shared" ref="Z6:AH6" si="4">IF(Z7="",NA(),Z7)</f>
        <v>96.8</v>
      </c>
      <c r="AA6" s="35">
        <f t="shared" si="4"/>
        <v>89.17</v>
      </c>
      <c r="AB6" s="35">
        <f t="shared" si="4"/>
        <v>92.8</v>
      </c>
      <c r="AC6" s="35">
        <f t="shared" si="4"/>
        <v>95.47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669.32</v>
      </c>
      <c r="BG6" s="35">
        <f t="shared" ref="BG6:BO6" si="7">IF(BG7="",NA(),BG7)</f>
        <v>651.75</v>
      </c>
      <c r="BH6" s="35">
        <f t="shared" si="7"/>
        <v>617.42999999999995</v>
      </c>
      <c r="BI6" s="35">
        <f t="shared" si="7"/>
        <v>596.75</v>
      </c>
      <c r="BJ6" s="35">
        <f t="shared" si="7"/>
        <v>544.66</v>
      </c>
      <c r="BK6" s="35">
        <f t="shared" si="7"/>
        <v>1081.8</v>
      </c>
      <c r="BL6" s="35">
        <f t="shared" si="7"/>
        <v>974.93</v>
      </c>
      <c r="BM6" s="35">
        <f t="shared" si="7"/>
        <v>855.8</v>
      </c>
      <c r="BN6" s="35">
        <f t="shared" si="7"/>
        <v>789.46</v>
      </c>
      <c r="BO6" s="35">
        <f t="shared" si="7"/>
        <v>826.83</v>
      </c>
      <c r="BP6" s="34" t="str">
        <f>IF(BP7="","",IF(BP7="-","【-】","【"&amp;SUBSTITUTE(TEXT(BP7,"#,##0.00"),"-","△")&amp;"】"))</f>
        <v>【765.47】</v>
      </c>
      <c r="BQ6" s="35">
        <f>IF(BQ7="",NA(),BQ7)</f>
        <v>88.73</v>
      </c>
      <c r="BR6" s="35">
        <f t="shared" ref="BR6:BZ6" si="8">IF(BR7="",NA(),BR7)</f>
        <v>87.7</v>
      </c>
      <c r="BS6" s="35">
        <f t="shared" si="8"/>
        <v>86.19</v>
      </c>
      <c r="BT6" s="35">
        <f t="shared" si="8"/>
        <v>87.19</v>
      </c>
      <c r="BU6" s="35">
        <f t="shared" si="8"/>
        <v>94</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150.9</v>
      </c>
      <c r="CD6" s="35">
        <f t="shared" si="9"/>
        <v>153.83000000000001</v>
      </c>
      <c r="CE6" s="35">
        <f t="shared" si="9"/>
        <v>153.91</v>
      </c>
      <c r="CF6" s="35">
        <f t="shared" si="9"/>
        <v>152.97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54.86</v>
      </c>
      <c r="CN6" s="35">
        <f t="shared" ref="CN6:CV6" si="10">IF(CN7="",NA(),CN7)</f>
        <v>59.26</v>
      </c>
      <c r="CO6" s="35">
        <f t="shared" si="10"/>
        <v>60.5</v>
      </c>
      <c r="CP6" s="35">
        <f t="shared" si="10"/>
        <v>60.61</v>
      </c>
      <c r="CQ6" s="35">
        <f t="shared" si="10"/>
        <v>61.64</v>
      </c>
      <c r="CR6" s="35">
        <f t="shared" si="10"/>
        <v>52.31</v>
      </c>
      <c r="CS6" s="35">
        <f t="shared" si="10"/>
        <v>60.65</v>
      </c>
      <c r="CT6" s="35">
        <f t="shared" si="10"/>
        <v>51.75</v>
      </c>
      <c r="CU6" s="35">
        <f t="shared" si="10"/>
        <v>50.68</v>
      </c>
      <c r="CV6" s="35">
        <f t="shared" si="10"/>
        <v>50.14</v>
      </c>
      <c r="CW6" s="34" t="str">
        <f>IF(CW7="","",IF(CW7="-","【-】","【"&amp;SUBSTITUTE(TEXT(CW7,"#,##0.00"),"-","△")&amp;"】"))</f>
        <v>【51.30】</v>
      </c>
      <c r="CX6" s="35">
        <f>IF(CX7="",NA(),CX7)</f>
        <v>92.14</v>
      </c>
      <c r="CY6" s="35">
        <f t="shared" ref="CY6:DG6" si="11">IF(CY7="",NA(),CY7)</f>
        <v>93.83</v>
      </c>
      <c r="CZ6" s="35">
        <f t="shared" si="11"/>
        <v>94</v>
      </c>
      <c r="DA6" s="35">
        <f t="shared" si="11"/>
        <v>94.16</v>
      </c>
      <c r="DB6" s="35">
        <f t="shared" si="11"/>
        <v>94.31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232017</v>
      </c>
      <c r="D7" s="37">
        <v>47</v>
      </c>
      <c r="E7" s="37">
        <v>17</v>
      </c>
      <c r="F7" s="37">
        <v>5</v>
      </c>
      <c r="G7" s="37">
        <v>0</v>
      </c>
      <c r="H7" s="37" t="s">
        <v>99</v>
      </c>
      <c r="I7" s="37" t="s">
        <v>100</v>
      </c>
      <c r="J7" s="37" t="s">
        <v>101</v>
      </c>
      <c r="K7" s="37" t="s">
        <v>102</v>
      </c>
      <c r="L7" s="37" t="s">
        <v>103</v>
      </c>
      <c r="M7" s="37" t="s">
        <v>104</v>
      </c>
      <c r="N7" s="38" t="s">
        <v>105</v>
      </c>
      <c r="O7" s="38" t="s">
        <v>106</v>
      </c>
      <c r="P7" s="38">
        <v>2.2999999999999998</v>
      </c>
      <c r="Q7" s="38">
        <v>88.63</v>
      </c>
      <c r="R7" s="38">
        <v>2365</v>
      </c>
      <c r="S7" s="38">
        <v>377429</v>
      </c>
      <c r="T7" s="38">
        <v>261.86</v>
      </c>
      <c r="U7" s="38">
        <v>1441.34</v>
      </c>
      <c r="V7" s="38">
        <v>8659</v>
      </c>
      <c r="W7" s="38">
        <v>4.03</v>
      </c>
      <c r="X7" s="38">
        <v>2148.64</v>
      </c>
      <c r="Y7" s="38">
        <v>96.26</v>
      </c>
      <c r="Z7" s="38">
        <v>96.8</v>
      </c>
      <c r="AA7" s="38">
        <v>89.17</v>
      </c>
      <c r="AB7" s="38">
        <v>92.8</v>
      </c>
      <c r="AC7" s="38">
        <v>95.47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669.32</v>
      </c>
      <c r="BG7" s="38">
        <v>651.75</v>
      </c>
      <c r="BH7" s="38">
        <v>617.42999999999995</v>
      </c>
      <c r="BI7" s="38">
        <v>596.75</v>
      </c>
      <c r="BJ7" s="38">
        <v>544.66</v>
      </c>
      <c r="BK7" s="38">
        <v>1081.8</v>
      </c>
      <c r="BL7" s="38">
        <v>974.93</v>
      </c>
      <c r="BM7" s="38">
        <v>855.8</v>
      </c>
      <c r="BN7" s="38">
        <v>789.46</v>
      </c>
      <c r="BO7" s="38">
        <v>826.83</v>
      </c>
      <c r="BP7" s="38">
        <v>765.47</v>
      </c>
      <c r="BQ7" s="38">
        <v>88.73</v>
      </c>
      <c r="BR7" s="38">
        <v>87.7</v>
      </c>
      <c r="BS7" s="38">
        <v>86.19</v>
      </c>
      <c r="BT7" s="38">
        <v>87.19</v>
      </c>
      <c r="BU7" s="38">
        <v>94</v>
      </c>
      <c r="BV7" s="38">
        <v>52.19</v>
      </c>
      <c r="BW7" s="38">
        <v>55.32</v>
      </c>
      <c r="BX7" s="38">
        <v>59.8</v>
      </c>
      <c r="BY7" s="38">
        <v>57.77</v>
      </c>
      <c r="BZ7" s="38">
        <v>57.31</v>
      </c>
      <c r="CA7" s="38">
        <v>59.59</v>
      </c>
      <c r="CB7" s="38">
        <v>150</v>
      </c>
      <c r="CC7" s="38">
        <v>150.9</v>
      </c>
      <c r="CD7" s="38">
        <v>153.83000000000001</v>
      </c>
      <c r="CE7" s="38">
        <v>153.91</v>
      </c>
      <c r="CF7" s="38">
        <v>152.97</v>
      </c>
      <c r="CG7" s="38">
        <v>296.14</v>
      </c>
      <c r="CH7" s="38">
        <v>283.17</v>
      </c>
      <c r="CI7" s="38">
        <v>263.76</v>
      </c>
      <c r="CJ7" s="38">
        <v>274.35000000000002</v>
      </c>
      <c r="CK7" s="38">
        <v>273.52</v>
      </c>
      <c r="CL7" s="38">
        <v>257.86</v>
      </c>
      <c r="CM7" s="38">
        <v>54.86</v>
      </c>
      <c r="CN7" s="38">
        <v>59.26</v>
      </c>
      <c r="CO7" s="38">
        <v>60.5</v>
      </c>
      <c r="CP7" s="38">
        <v>60.61</v>
      </c>
      <c r="CQ7" s="38">
        <v>61.64</v>
      </c>
      <c r="CR7" s="38">
        <v>52.31</v>
      </c>
      <c r="CS7" s="38">
        <v>60.65</v>
      </c>
      <c r="CT7" s="38">
        <v>51.75</v>
      </c>
      <c r="CU7" s="38">
        <v>50.68</v>
      </c>
      <c r="CV7" s="38">
        <v>50.14</v>
      </c>
      <c r="CW7" s="38">
        <v>51.3</v>
      </c>
      <c r="CX7" s="38">
        <v>92.14</v>
      </c>
      <c r="CY7" s="38">
        <v>93.83</v>
      </c>
      <c r="CZ7" s="38">
        <v>94</v>
      </c>
      <c r="DA7" s="38">
        <v>94.16</v>
      </c>
      <c r="DB7" s="38">
        <v>94.31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