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75_上下水道局\10_(上下)総務課\課内\04_財務Ｇ（公下）\092 決算統計\Ｒ1\経営比較分析表\04修正依頼\02回答\"/>
    </mc:Choice>
  </mc:AlternateContent>
  <workbookProtection workbookAlgorithmName="SHA-512" workbookHashValue="QAYnBC4+lG3K/EqIWUFticPz8xsiWOltUHZyuEEmyPBPfJRU/cOttzdR3zddrv3RagqbE+A73WjiP7LM6i1DMg==" workbookSaltValue="D6IEZE6WeNk8gJw8fSxv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<sst xmlns="http://schemas.openxmlformats.org/spreadsheetml/2006/main" count="236" uniqueCount="122">
  <si>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</si>
  <si>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</si>
  <si>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</si>
  <si>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</si>
  <si>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</si>
  <si>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</si>
  <si>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</si>
  <si>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</si>
  <si>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</si>
  <si>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</si>
  <si>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</si>
  <si>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</si>
  <si>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</si>
  <si>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</si>
  <si>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</si>
  <si>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</si>
  <si>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</si>
  <si>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</si>
  <si>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</si>
  <si>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</si>
  <si>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</si>
  <si>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</si>
  <si>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</si>
  <si>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</si>
  <si>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</si>
  <si>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</si>
  <si>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</si>
  <si>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</si>
  <si>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</si>
  <si>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</si>
  <si>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</si>
  <si>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</si>
  <si>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</si>
  <si>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</si>
  <si>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</si>
  <si>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</si>
  <si>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</si>
  <si>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</si>
  <si>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</si>
  <si>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</si>
  <si>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</si>
  <si>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</si>
  <si>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</si>
  <si>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</si>
  <si>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</si>
  <si>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</si>
  <si>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</si>
  <si>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</si>
  <si>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</si>
  <si>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</si>
  <si>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</si>
  <si>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</si>
  <si>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</si>
  <si>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</si>
  <si>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</si>
  <si>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</si>
  <si>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</si>
  <si>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</si>
  <si>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</si>
  <si>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</si>
  <si>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</si>
  <si>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</si>
  <si>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</si>
  <si>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</si>
  <si>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</si>
  <si>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</si>
  <si>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</si>
  <si>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</si>
  <si>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</si>
  <si>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</si>
  <si>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</si>
  <si>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</si>
  <si>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</si>
  <si>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</si>
  <si>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</si>
  <si>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</si>
  <si>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</si>
  <si>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</si>
  <si>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</si>
  <si>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</si>
  <si>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</si>
  <si>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</si>
  <si>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</si>
  <si>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</si>
  <si>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</si>
  <si>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</si>
  <si>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</si>
  <si>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</si>
  <si>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</si>
  <si>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</si>
  <si>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</si>
  <si>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</si>
  <si>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</si>
  <si>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</si>
  <si>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</si>
  <si>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</si>
  <si>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</si>
  <si>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</si>
  <si>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</si>
  <si>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</si>
  <si>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</si>
  <si>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</si>
  <si>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</si>
  <si>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</si>
  <si>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</si>
  <si>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</si>
  <si>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</si>
  <si>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</si>
  <si>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</si>
  <si>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</si>
  <si>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</si>
  <si>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</si>
  <si>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</si>
  <si>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</si>
  <si>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</si>
  <si>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</si>
  <si>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</si>
  <si>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</si>
  <si>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</si>
  <si>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</si>
  <si>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t>・①収益的収支比率は、収支不足が生じている状況が続いており、令和元年度においては前年度から0.86ポイント低下した。これは下水道使用料の改定により総収益が増加する見込みであったが、令和２年度からの地方公営企業法の適用に伴う打切決算により総費用以上に総収益が減少したためである。
・④企業債残高対事業規模比率は、類似団体平均値、全国平均と比べ低い水準を保てており、令和元年度において前年度から107.83ポイント低下した。これは下水道使用料の改定により営業収益が増加したためである。今後も施設の更新等が必要となるため、引き続き計画的な借入と投資を行っていく。
・⑤経費回収率は、類似団体平均値、全国平均を上回り、令和元年度において前年度から7.61ポイント上昇した。これは下水道使用料の改定により下水道使用料が増加したためである。また、⑥汚水処理原価は類似団体平均値、全国平均を下回っており、横ばいで推移している。
・⑧水洗化率は、類似団体平均値、全国平均と比べて高い水準を満たしており、整備地区の供用開始以降上昇している。</t>
    <rPh sb="30" eb="32">
      <t>レイワ</t>
    </rPh>
    <rPh sb="32" eb="33">
      <t>モト</t>
    </rPh>
    <rPh sb="53" eb="55">
      <t>テイカ</t>
    </rPh>
    <rPh sb="61" eb="64">
      <t>ゲスイドウ</t>
    </rPh>
    <rPh sb="64" eb="67">
      <t>シヨウリョウ</t>
    </rPh>
    <rPh sb="68" eb="70">
      <t>カイテイ</t>
    </rPh>
    <rPh sb="73" eb="76">
      <t>ソウシュウエキ</t>
    </rPh>
    <rPh sb="77" eb="79">
      <t>ゾウカ</t>
    </rPh>
    <rPh sb="81" eb="83">
      <t>ミコ</t>
    </rPh>
    <rPh sb="90" eb="92">
      <t>レイワ</t>
    </rPh>
    <rPh sb="93" eb="95">
      <t>ネンド</t>
    </rPh>
    <rPh sb="98" eb="100">
      <t>チホウ</t>
    </rPh>
    <rPh sb="100" eb="102">
      <t>コウエイ</t>
    </rPh>
    <rPh sb="102" eb="104">
      <t>キギョウ</t>
    </rPh>
    <rPh sb="104" eb="105">
      <t>ホウ</t>
    </rPh>
    <rPh sb="106" eb="108">
      <t>テキヨウ</t>
    </rPh>
    <rPh sb="109" eb="110">
      <t>トモナ</t>
    </rPh>
    <rPh sb="111" eb="113">
      <t>ウチキ</t>
    </rPh>
    <rPh sb="113" eb="115">
      <t>ケッサン</t>
    </rPh>
    <rPh sb="118" eb="121">
      <t>ソウヒヨウ</t>
    </rPh>
    <rPh sb="121" eb="123">
      <t>イジョウ</t>
    </rPh>
    <rPh sb="128" eb="130">
      <t>ゲンショウ</t>
    </rPh>
    <rPh sb="205" eb="207">
      <t>テイカ</t>
    </rPh>
    <rPh sb="213" eb="216">
      <t>ゲスイドウ</t>
    </rPh>
    <rPh sb="216" eb="219">
      <t>シヨウリョウ</t>
    </rPh>
    <rPh sb="220" eb="222">
      <t>カイテイ</t>
    </rPh>
    <rPh sb="225" eb="227">
      <t>エイギョウ</t>
    </rPh>
    <rPh sb="227" eb="229">
      <t>シュウエキ</t>
    </rPh>
    <rPh sb="230" eb="232">
      <t>ゾウカ</t>
    </rPh>
    <rPh sb="266" eb="268">
      <t>カリイレ</t>
    </rPh>
    <rPh sb="327" eb="329">
      <t>ジョウショウ</t>
    </rPh>
    <rPh sb="335" eb="338">
      <t>ゲスイドウ</t>
    </rPh>
    <rPh sb="338" eb="341">
      <t>シヨウリョウ</t>
    </rPh>
    <rPh sb="342" eb="344">
      <t>カイテイ</t>
    </rPh>
    <rPh sb="347" eb="350">
      <t>ゲスイドウ</t>
    </rPh>
    <rPh sb="350" eb="353">
      <t>シヨウリョウ</t>
    </rPh>
    <rPh sb="354" eb="356">
      <t>ゾウカ</t>
    </rPh>
    <rPh sb="454" eb="456">
      <t>ジョウショウ</t>
    </rPh>
    <phoneticPr fontId="4"/>
  </si>
  <si>
    <t xml:space="preserve">・経営の健全性・効率性については、令和元年度は経費回収率は上昇したものの、収益的収支比率は低下し、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
</t>
    <rPh sb="17" eb="19">
      <t>レイワ</t>
    </rPh>
    <rPh sb="19" eb="20">
      <t>モト</t>
    </rPh>
    <rPh sb="29" eb="31">
      <t>ジョウショウ</t>
    </rPh>
    <rPh sb="45" eb="47">
      <t>テイカ</t>
    </rPh>
    <rPh sb="245" eb="24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</si>
</sst>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4A-4CA4-AA79-925DA47B16CD}"/>
            </c:ext>
          </c:extLst>
        </c:ser>
        <c:dLbls>
          <c:showLegendKey val="0"/>
          <c:showVal val="0"/>
          <c:showCatName val="0"/>
          <c:showSerName val="0"/>
          <c:showPercent val="0"/>
          <c:showBubbleSize val="0"/>
        </c:dLbls>
        <c:gapWidth val="150"/>
        <c:axId val="374384688"/>
        <c:axId val="3743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5B4A-4CA4-AA79-925DA47B16CD}"/>
            </c:ext>
          </c:extLst>
        </c:ser>
        <c:dLbls>
          <c:showLegendKey val="0"/>
          <c:showVal val="0"/>
          <c:showCatName val="0"/>
          <c:showSerName val="0"/>
          <c:showPercent val="0"/>
          <c:showBubbleSize val="0"/>
        </c:dLbls>
        <c:marker val="1"/>
        <c:smooth val="0"/>
        <c:axId val="374384688"/>
        <c:axId val="374389000"/>
      </c:lineChart>
      <c:dateAx>
        <c:axId val="374384688"/>
        <c:scaling>
          <c:orientation val="minMax"/>
        </c:scaling>
        <c:delete val="1"/>
        <c:axPos val="b"/>
        <c:numFmt formatCode="&quot;H&quot;yy" sourceLinked="1"/>
        <c:majorTickMark val="none"/>
        <c:minorTickMark val="none"/>
        <c:tickLblPos val="none"/>
        <c:crossAx val="374389000"/>
        <c:crosses val="autoZero"/>
        <c:auto val="1"/>
        <c:lblOffset val="100"/>
        <c:baseTimeUnit val="years"/>
      </c:dateAx>
      <c:valAx>
        <c:axId val="3743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55.53</c:v>
                </c:pt>
                <c:pt idx="1">
                  <c:v>49.63</c:v>
                </c:pt>
                <c:pt idx="2">
                  <c:v>49.69</c:v>
                </c:pt>
                <c:pt idx="3">
                  <c:v>48.81</c:v>
                </c:pt>
                <c:pt idx="4">
                  <c:v>43.93</c:v>
                </c:pt>
              </c:numCache>
            </c:numRef>
          </c:val>
          <c:extLst xmlns:c16r2="http://schemas.microsoft.com/office/drawing/2015/06/chart">
            <c:ext xmlns:c16="http://schemas.microsoft.com/office/drawing/2014/chart" uri="{C3380CC4-5D6E-409C-BE32-E72D297353CC}">
              <c16:uniqueId val="{00000000-DBEA-476C-9C96-AFF66F609B37}"/>
            </c:ext>
          </c:extLst>
        </c:ser>
        <c:dLbls>
          <c:showLegendKey val="0"/>
          <c:showVal val="0"/>
          <c:showCatName val="0"/>
          <c:showSerName val="0"/>
          <c:showPercent val="0"/>
          <c:showBubbleSize val="0"/>
        </c:dLbls>
        <c:gapWidth val="150"/>
        <c:axId val="376202976"/>
        <c:axId val="3762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DBEA-476C-9C96-AFF66F609B37}"/>
            </c:ext>
          </c:extLst>
        </c:ser>
        <c:dLbls>
          <c:showLegendKey val="0"/>
          <c:showVal val="0"/>
          <c:showCatName val="0"/>
          <c:showSerName val="0"/>
          <c:showPercent val="0"/>
          <c:showBubbleSize val="0"/>
        </c:dLbls>
        <c:marker val="1"/>
        <c:smooth val="0"/>
        <c:axId val="376202976"/>
        <c:axId val="376207680"/>
      </c:lineChart>
      <c:dateAx>
        <c:axId val="376202976"/>
        <c:scaling>
          <c:orientation val="minMax"/>
        </c:scaling>
        <c:delete val="1"/>
        <c:axPos val="b"/>
        <c:numFmt formatCode="&quot;H&quot;yy" sourceLinked="1"/>
        <c:majorTickMark val="none"/>
        <c:minorTickMark val="none"/>
        <c:tickLblPos val="none"/>
        <c:crossAx val="376207680"/>
        <c:crosses val="autoZero"/>
        <c:auto val="1"/>
        <c:lblOffset val="100"/>
        <c:baseTimeUnit val="years"/>
      </c:dateAx>
      <c:valAx>
        <c:axId val="3762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95.43</c:v>
                </c:pt>
                <c:pt idx="1">
                  <c:v>95.95</c:v>
                </c:pt>
                <c:pt idx="2">
                  <c:v>96.04</c:v>
                </c:pt>
                <c:pt idx="3">
                  <c:v>96.15</c:v>
                </c:pt>
                <c:pt idx="4">
                  <c:v>96.66</c:v>
                </c:pt>
              </c:numCache>
            </c:numRef>
          </c:val>
          <c:extLst xmlns:c16r2="http://schemas.microsoft.com/office/drawing/2015/06/chart">
            <c:ext xmlns:c16="http://schemas.microsoft.com/office/drawing/2014/chart" uri="{C3380CC4-5D6E-409C-BE32-E72D297353CC}">
              <c16:uniqueId val="{00000000-5845-47A1-A4EC-3935E4055ACF}"/>
            </c:ext>
          </c:extLst>
        </c:ser>
        <c:dLbls>
          <c:showLegendKey val="0"/>
          <c:showVal val="0"/>
          <c:showCatName val="0"/>
          <c:showSerName val="0"/>
          <c:showPercent val="0"/>
          <c:showBubbleSize val="0"/>
        </c:dLbls>
        <c:gapWidth val="150"/>
        <c:axId val="372590256"/>
        <c:axId val="3725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5845-47A1-A4EC-3935E4055ACF}"/>
            </c:ext>
          </c:extLst>
        </c:ser>
        <c:dLbls>
          <c:showLegendKey val="0"/>
          <c:showVal val="0"/>
          <c:showCatName val="0"/>
          <c:showSerName val="0"/>
          <c:showPercent val="0"/>
          <c:showBubbleSize val="0"/>
        </c:dLbls>
        <c:marker val="1"/>
        <c:smooth val="0"/>
        <c:axId val="372590256"/>
        <c:axId val="372593392"/>
      </c:lineChart>
      <c:dateAx>
        <c:axId val="372590256"/>
        <c:scaling>
          <c:orientation val="minMax"/>
        </c:scaling>
        <c:delete val="1"/>
        <c:axPos val="b"/>
        <c:numFmt formatCode="&quot;H&quot;yy" sourceLinked="1"/>
        <c:majorTickMark val="none"/>
        <c:minorTickMark val="none"/>
        <c:tickLblPos val="none"/>
        <c:crossAx val="372593392"/>
        <c:crosses val="autoZero"/>
        <c:auto val="1"/>
        <c:lblOffset val="100"/>
        <c:baseTimeUnit val="years"/>
      </c:dateAx>
      <c:valAx>
        <c:axId val="3725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98.79</c:v>
                </c:pt>
                <c:pt idx="1">
                  <c:v>97.47</c:v>
                </c:pt>
                <c:pt idx="2">
                  <c:v>97.88</c:v>
                </c:pt>
                <c:pt idx="3">
                  <c:v>97.3</c:v>
                </c:pt>
                <c:pt idx="4">
                  <c:v>96.44</c:v>
                </c:pt>
              </c:numCache>
            </c:numRef>
          </c:val>
          <c:extLst xmlns:c16r2="http://schemas.microsoft.com/office/drawing/2015/06/chart">
            <c:ext xmlns:c16="http://schemas.microsoft.com/office/drawing/2014/chart" uri="{C3380CC4-5D6E-409C-BE32-E72D297353CC}">
              <c16:uniqueId val="{00000000-380E-4893-93BC-C31F5071AFF6}"/>
            </c:ext>
          </c:extLst>
        </c:ser>
        <c:dLbls>
          <c:showLegendKey val="0"/>
          <c:showVal val="0"/>
          <c:showCatName val="0"/>
          <c:showSerName val="0"/>
          <c:showPercent val="0"/>
          <c:showBubbleSize val="0"/>
        </c:dLbls>
        <c:gapWidth val="150"/>
        <c:axId val="374386256"/>
        <c:axId val="3725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0E-4893-93BC-C31F5071AFF6}"/>
            </c:ext>
          </c:extLst>
        </c:ser>
        <c:dLbls>
          <c:showLegendKey val="0"/>
          <c:showVal val="0"/>
          <c:showCatName val="0"/>
          <c:showSerName val="0"/>
          <c:showPercent val="0"/>
          <c:showBubbleSize val="0"/>
        </c:dLbls>
        <c:marker val="1"/>
        <c:smooth val="0"/>
        <c:axId val="374386256"/>
        <c:axId val="372591040"/>
      </c:lineChart>
      <c:dateAx>
        <c:axId val="374386256"/>
        <c:scaling>
          <c:orientation val="minMax"/>
        </c:scaling>
        <c:delete val="1"/>
        <c:axPos val="b"/>
        <c:numFmt formatCode="&quot;H&quot;yy" sourceLinked="1"/>
        <c:majorTickMark val="none"/>
        <c:minorTickMark val="none"/>
        <c:tickLblPos val="none"/>
        <c:crossAx val="372591040"/>
        <c:crosses val="autoZero"/>
        <c:auto val="1"/>
        <c:lblOffset val="100"/>
        <c:baseTimeUnit val="years"/>
      </c:dateAx>
      <c:valAx>
        <c:axId val="372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6-4273-8029-BF65A8B24D22}"/>
            </c:ext>
          </c:extLst>
        </c:ser>
        <c:dLbls>
          <c:showLegendKey val="0"/>
          <c:showVal val="0"/>
          <c:showCatName val="0"/>
          <c:showSerName val="0"/>
          <c:showPercent val="0"/>
          <c:showBubbleSize val="0"/>
        </c:dLbls>
        <c:gapWidth val="150"/>
        <c:axId val="372588296"/>
        <c:axId val="37259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6-4273-8029-BF65A8B24D22}"/>
            </c:ext>
          </c:extLst>
        </c:ser>
        <c:dLbls>
          <c:showLegendKey val="0"/>
          <c:showVal val="0"/>
          <c:showCatName val="0"/>
          <c:showSerName val="0"/>
          <c:showPercent val="0"/>
          <c:showBubbleSize val="0"/>
        </c:dLbls>
        <c:marker val="1"/>
        <c:smooth val="0"/>
        <c:axId val="372588296"/>
        <c:axId val="372593000"/>
      </c:lineChart>
      <c:dateAx>
        <c:axId val="372588296"/>
        <c:scaling>
          <c:orientation val="minMax"/>
        </c:scaling>
        <c:delete val="1"/>
        <c:axPos val="b"/>
        <c:numFmt formatCode="&quot;H&quot;yy" sourceLinked="1"/>
        <c:majorTickMark val="none"/>
        <c:minorTickMark val="none"/>
        <c:tickLblPos val="none"/>
        <c:crossAx val="372593000"/>
        <c:crosses val="autoZero"/>
        <c:auto val="1"/>
        <c:lblOffset val="100"/>
        <c:baseTimeUnit val="years"/>
      </c:dateAx>
      <c:valAx>
        <c:axId val="3725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44-49E9-BE79-BB8423D84F41}"/>
            </c:ext>
          </c:extLst>
        </c:ser>
        <c:dLbls>
          <c:showLegendKey val="0"/>
          <c:showVal val="0"/>
          <c:showCatName val="0"/>
          <c:showSerName val="0"/>
          <c:showPercent val="0"/>
          <c:showBubbleSize val="0"/>
        </c:dLbls>
        <c:gapWidth val="150"/>
        <c:axId val="372594176"/>
        <c:axId val="3725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44-49E9-BE79-BB8423D84F41}"/>
            </c:ext>
          </c:extLst>
        </c:ser>
        <c:dLbls>
          <c:showLegendKey val="0"/>
          <c:showVal val="0"/>
          <c:showCatName val="0"/>
          <c:showSerName val="0"/>
          <c:showPercent val="0"/>
          <c:showBubbleSize val="0"/>
        </c:dLbls>
        <c:marker val="1"/>
        <c:smooth val="0"/>
        <c:axId val="372594176"/>
        <c:axId val="372589472"/>
      </c:lineChart>
      <c:dateAx>
        <c:axId val="372594176"/>
        <c:scaling>
          <c:orientation val="minMax"/>
        </c:scaling>
        <c:delete val="1"/>
        <c:axPos val="b"/>
        <c:numFmt formatCode="&quot;H&quot;yy" sourceLinked="1"/>
        <c:majorTickMark val="none"/>
        <c:minorTickMark val="none"/>
        <c:tickLblPos val="none"/>
        <c:crossAx val="372589472"/>
        <c:crosses val="autoZero"/>
        <c:auto val="1"/>
        <c:lblOffset val="100"/>
        <c:baseTimeUnit val="years"/>
      </c:dateAx>
      <c:valAx>
        <c:axId val="3725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F-40D9-BE5E-B042929B2BD2}"/>
            </c:ext>
          </c:extLst>
        </c:ser>
        <c:dLbls>
          <c:showLegendKey val="0"/>
          <c:showVal val="0"/>
          <c:showCatName val="0"/>
          <c:showSerName val="0"/>
          <c:showPercent val="0"/>
          <c:showBubbleSize val="0"/>
        </c:dLbls>
        <c:gapWidth val="150"/>
        <c:axId val="372591432"/>
        <c:axId val="37258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F-40D9-BE5E-B042929B2BD2}"/>
            </c:ext>
          </c:extLst>
        </c:ser>
        <c:dLbls>
          <c:showLegendKey val="0"/>
          <c:showVal val="0"/>
          <c:showCatName val="0"/>
          <c:showSerName val="0"/>
          <c:showPercent val="0"/>
          <c:showBubbleSize val="0"/>
        </c:dLbls>
        <c:marker val="1"/>
        <c:smooth val="0"/>
        <c:axId val="372591432"/>
        <c:axId val="372589080"/>
      </c:lineChart>
      <c:dateAx>
        <c:axId val="372591432"/>
        <c:scaling>
          <c:orientation val="minMax"/>
        </c:scaling>
        <c:delete val="1"/>
        <c:axPos val="b"/>
        <c:numFmt formatCode="&quot;H&quot;yy" sourceLinked="1"/>
        <c:majorTickMark val="none"/>
        <c:minorTickMark val="none"/>
        <c:tickLblPos val="none"/>
        <c:crossAx val="372589080"/>
        <c:crosses val="autoZero"/>
        <c:auto val="1"/>
        <c:lblOffset val="100"/>
        <c:baseTimeUnit val="years"/>
      </c:dateAx>
      <c:valAx>
        <c:axId val="3725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90-4216-B24E-541D31CD15F2}"/>
            </c:ext>
          </c:extLst>
        </c:ser>
        <c:dLbls>
          <c:showLegendKey val="0"/>
          <c:showVal val="0"/>
          <c:showCatName val="0"/>
          <c:showSerName val="0"/>
          <c:showPercent val="0"/>
          <c:showBubbleSize val="0"/>
        </c:dLbls>
        <c:gapWidth val="150"/>
        <c:axId val="376202584"/>
        <c:axId val="37620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90-4216-B24E-541D31CD15F2}"/>
            </c:ext>
          </c:extLst>
        </c:ser>
        <c:dLbls>
          <c:showLegendKey val="0"/>
          <c:showVal val="0"/>
          <c:showCatName val="0"/>
          <c:showSerName val="0"/>
          <c:showPercent val="0"/>
          <c:showBubbleSize val="0"/>
        </c:dLbls>
        <c:marker val="1"/>
        <c:smooth val="0"/>
        <c:axId val="376202584"/>
        <c:axId val="376205328"/>
      </c:lineChart>
      <c:dateAx>
        <c:axId val="376202584"/>
        <c:scaling>
          <c:orientation val="minMax"/>
        </c:scaling>
        <c:delete val="1"/>
        <c:axPos val="b"/>
        <c:numFmt formatCode="&quot;H&quot;yy" sourceLinked="1"/>
        <c:majorTickMark val="none"/>
        <c:minorTickMark val="none"/>
        <c:tickLblPos val="none"/>
        <c:crossAx val="376205328"/>
        <c:crosses val="autoZero"/>
        <c:auto val="1"/>
        <c:lblOffset val="100"/>
        <c:baseTimeUnit val="years"/>
      </c:dateAx>
      <c:valAx>
        <c:axId val="37620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868.71</c:v>
                </c:pt>
                <c:pt idx="1">
                  <c:v>754.92</c:v>
                </c:pt>
                <c:pt idx="2">
                  <c:v>717.01</c:v>
                </c:pt>
                <c:pt idx="3">
                  <c:v>709.65</c:v>
                </c:pt>
                <c:pt idx="4">
                  <c:v>601.82000000000005</c:v>
                </c:pt>
              </c:numCache>
            </c:numRef>
          </c:val>
          <c:extLst xmlns:c16r2="http://schemas.microsoft.com/office/drawing/2015/06/chart">
            <c:ext xmlns:c16="http://schemas.microsoft.com/office/drawing/2014/chart" uri="{C3380CC4-5D6E-409C-BE32-E72D297353CC}">
              <c16:uniqueId val="{00000000-12D7-4FD1-9FAB-34427374E60B}"/>
            </c:ext>
          </c:extLst>
        </c:ser>
        <c:dLbls>
          <c:showLegendKey val="0"/>
          <c:showVal val="0"/>
          <c:showCatName val="0"/>
          <c:showSerName val="0"/>
          <c:showPercent val="0"/>
          <c:showBubbleSize val="0"/>
        </c:dLbls>
        <c:gapWidth val="150"/>
        <c:axId val="376205720"/>
        <c:axId val="3762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12D7-4FD1-9FAB-34427374E60B}"/>
            </c:ext>
          </c:extLst>
        </c:ser>
        <c:dLbls>
          <c:showLegendKey val="0"/>
          <c:showVal val="0"/>
          <c:showCatName val="0"/>
          <c:showSerName val="0"/>
          <c:showPercent val="0"/>
          <c:showBubbleSize val="0"/>
        </c:dLbls>
        <c:marker val="1"/>
        <c:smooth val="0"/>
        <c:axId val="376205720"/>
        <c:axId val="376208072"/>
      </c:lineChart>
      <c:dateAx>
        <c:axId val="376205720"/>
        <c:scaling>
          <c:orientation val="minMax"/>
        </c:scaling>
        <c:delete val="1"/>
        <c:axPos val="b"/>
        <c:numFmt formatCode="&quot;H&quot;yy" sourceLinked="1"/>
        <c:majorTickMark val="none"/>
        <c:minorTickMark val="none"/>
        <c:tickLblPos val="none"/>
        <c:crossAx val="376208072"/>
        <c:crosses val="autoZero"/>
        <c:auto val="1"/>
        <c:lblOffset val="100"/>
        <c:baseTimeUnit val="years"/>
      </c:dateAx>
      <c:valAx>
        <c:axId val="3762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87.73</c:v>
                </c:pt>
                <c:pt idx="1">
                  <c:v>87.57</c:v>
                </c:pt>
                <c:pt idx="2">
                  <c:v>87.42</c:v>
                </c:pt>
                <c:pt idx="3">
                  <c:v>86.99</c:v>
                </c:pt>
                <c:pt idx="4">
                  <c:v>94.6</c:v>
                </c:pt>
              </c:numCache>
            </c:numRef>
          </c:val>
          <c:extLst xmlns:c16r2="http://schemas.microsoft.com/office/drawing/2015/06/chart">
            <c:ext xmlns:c16="http://schemas.microsoft.com/office/drawing/2014/chart" uri="{C3380CC4-5D6E-409C-BE32-E72D297353CC}">
              <c16:uniqueId val="{00000000-0503-4132-9C71-F1D3E7E13B53}"/>
            </c:ext>
          </c:extLst>
        </c:ser>
        <c:dLbls>
          <c:showLegendKey val="0"/>
          <c:showVal val="0"/>
          <c:showCatName val="0"/>
          <c:showSerName val="0"/>
          <c:showPercent val="0"/>
          <c:showBubbleSize val="0"/>
        </c:dLbls>
        <c:gapWidth val="150"/>
        <c:axId val="376204152"/>
        <c:axId val="376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0503-4132-9C71-F1D3E7E13B53}"/>
            </c:ext>
          </c:extLst>
        </c:ser>
        <c:dLbls>
          <c:showLegendKey val="0"/>
          <c:showVal val="0"/>
          <c:showCatName val="0"/>
          <c:showSerName val="0"/>
          <c:showPercent val="0"/>
          <c:showBubbleSize val="0"/>
        </c:dLbls>
        <c:marker val="1"/>
        <c:smooth val="0"/>
        <c:axId val="376204152"/>
        <c:axId val="376201408"/>
      </c:lineChart>
      <c:dateAx>
        <c:axId val="376204152"/>
        <c:scaling>
          <c:orientation val="minMax"/>
        </c:scaling>
        <c:delete val="1"/>
        <c:axPos val="b"/>
        <c:numFmt formatCode="&quot;H&quot;yy" sourceLinked="1"/>
        <c:majorTickMark val="none"/>
        <c:minorTickMark val="none"/>
        <c:tickLblPos val="none"/>
        <c:crossAx val="376201408"/>
        <c:crosses val="autoZero"/>
        <c:auto val="1"/>
        <c:lblOffset val="100"/>
        <c:baseTimeUnit val="years"/>
      </c:dateAx>
      <c:valAx>
        <c:axId val="376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150.72</c:v>
                </c:pt>
                <c:pt idx="1">
                  <c:v>150</c:v>
                </c:pt>
                <c:pt idx="2">
                  <c:v>150</c:v>
                </c:pt>
                <c:pt idx="3">
                  <c:v>150</c:v>
                </c:pt>
                <c:pt idx="4">
                  <c:v>147.06</c:v>
                </c:pt>
              </c:numCache>
            </c:numRef>
          </c:val>
          <c:extLst xmlns:c16r2="http://schemas.microsoft.com/office/drawing/2015/06/chart">
            <c:ext xmlns:c16="http://schemas.microsoft.com/office/drawing/2014/chart" uri="{C3380CC4-5D6E-409C-BE32-E72D297353CC}">
              <c16:uniqueId val="{00000000-DEE0-46B6-B77F-0F2D3FD14990}"/>
            </c:ext>
          </c:extLst>
        </c:ser>
        <c:dLbls>
          <c:showLegendKey val="0"/>
          <c:showVal val="0"/>
          <c:showCatName val="0"/>
          <c:showSerName val="0"/>
          <c:showPercent val="0"/>
          <c:showBubbleSize val="0"/>
        </c:dLbls>
        <c:gapWidth val="150"/>
        <c:axId val="376206504"/>
        <c:axId val="3762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DEE0-46B6-B77F-0F2D3FD14990}"/>
            </c:ext>
          </c:extLst>
        </c:ser>
        <c:dLbls>
          <c:showLegendKey val="0"/>
          <c:showVal val="0"/>
          <c:showCatName val="0"/>
          <c:showSerName val="0"/>
          <c:showPercent val="0"/>
          <c:showBubbleSize val="0"/>
        </c:dLbls>
        <c:marker val="1"/>
        <c:smooth val="0"/>
        <c:axId val="376206504"/>
        <c:axId val="376203760"/>
      </c:lineChart>
      <c:dateAx>
        <c:axId val="376206504"/>
        <c:scaling>
          <c:orientation val="minMax"/>
        </c:scaling>
        <c:delete val="1"/>
        <c:axPos val="b"/>
        <c:numFmt formatCode="&quot;H&quot;yy" sourceLinked="1"/>
        <c:majorTickMark val="none"/>
        <c:minorTickMark val="none"/>
        <c:tickLblPos val="none"/>
        <c:crossAx val="376203760"/>
        <c:crosses val="autoZero"/>
        <c:auto val="1"/>
        <c:lblOffset val="100"/>
        <c:baseTimeUnit val="years"/>
      </c:dateAx>
      <c:valAx>
        <c:axId val="3762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377429</v>
      </c>
      <c r="AM8" s="69"/>
      <c r="AN8" s="69"/>
      <c r="AO8" s="69"/>
      <c r="AP8" s="69"/>
      <c r="AQ8" s="69"/>
      <c r="AR8" s="69"/>
      <c r="AS8" s="69"/>
      <c r="AT8" s="68">
        <f>データ!T6</f>
        <v>261.86</v>
      </c>
      <c r="AU8" s="68"/>
      <c r="AV8" s="68"/>
      <c r="AW8" s="68"/>
      <c r="AX8" s="68"/>
      <c r="AY8" s="68"/>
      <c r="AZ8" s="68"/>
      <c r="BA8" s="68"/>
      <c r="BB8" s="68">
        <f>データ!U6</f>
        <v>1441.34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4.2699999999999996</v>
      </c>
      <c r="Q10" s="68"/>
      <c r="R10" s="68"/>
      <c r="S10" s="68"/>
      <c r="T10" s="68"/>
      <c r="U10" s="68"/>
      <c r="V10" s="68"/>
      <c r="W10" s="68">
        <f>データ!Q6</f>
        <v>94.52</v>
      </c>
      <c r="X10" s="68"/>
      <c r="Y10" s="68"/>
      <c r="Z10" s="68"/>
      <c r="AA10" s="68"/>
      <c r="AB10" s="68"/>
      <c r="AC10" s="68"/>
      <c r="AD10" s="69">
        <f>データ!R6</f>
        <v>2365</v>
      </c>
      <c r="AE10" s="69"/>
      <c r="AF10" s="69"/>
      <c r="AG10" s="69"/>
      <c r="AH10" s="69"/>
      <c r="AI10" s="69"/>
      <c r="AJ10" s="69"/>
      <c r="AK10" s="2"/>
      <c r="AL10" s="69">
        <f>データ!V6</f>
        <v>16066</v>
      </c>
      <c r="AM10" s="69"/>
      <c r="AN10" s="69"/>
      <c r="AO10" s="69"/>
      <c r="AP10" s="69"/>
      <c r="AQ10" s="69"/>
      <c r="AR10" s="69"/>
      <c r="AS10" s="69"/>
      <c r="AT10" s="68">
        <f>データ!W6</f>
        <v>4.66</v>
      </c>
      <c r="AU10" s="68"/>
      <c r="AV10" s="68"/>
      <c r="AW10" s="68"/>
      <c r="AX10" s="68"/>
      <c r="AY10" s="68"/>
      <c r="AZ10" s="68"/>
      <c r="BA10" s="68"/>
      <c r="BB10" s="68">
        <f>データ!X6</f>
        <v>3447.64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k1alieTQDACmk2tPuQUnrxoLgWUCFwPz1EthQRfsoZ0Xny/NgYDtx9PduBmgeUQVobCBoGtfwnC6V9WXfkSLQ==" saltValue="t9s6j6Jj6q/0zb6irlKk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232017</v>
      </c>
      <c r="D6" s="33">
        <f t="shared" si="3"/>
        <v>47</v>
      </c>
      <c r="E6" s="33">
        <f t="shared" si="3"/>
        <v>17</v>
      </c>
      <c r="F6" s="33">
        <f t="shared" si="3"/>
        <v>4</v>
      </c>
      <c r="G6" s="33">
        <f t="shared" si="3"/>
        <v>0</v>
      </c>
      <c r="H6" s="33" t="str">
        <f t="shared" si="3"/>
        <v>愛知県　豊橋市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4.2699999999999996</v>
      </c>
      <c r="Q6" s="34">
        <f t="shared" si="3"/>
        <v>94.52</v>
      </c>
      <c r="R6" s="34">
        <f t="shared" si="3"/>
        <v>2365</v>
      </c>
      <c r="S6" s="34">
        <f t="shared" si="3"/>
        <v>377429</v>
      </c>
      <c r="T6" s="34">
        <f t="shared" si="3"/>
        <v>261.86</v>
      </c>
      <c r="U6" s="34">
        <f t="shared" si="3"/>
        <v>1441.34</v>
      </c>
      <c r="V6" s="34">
        <f t="shared" si="3"/>
        <v>16066</v>
      </c>
      <c r="W6" s="34">
        <f t="shared" si="3"/>
        <v>4.66</v>
      </c>
      <c r="X6" s="34">
        <f t="shared" si="3"/>
        <v>3447.64</v>
      </c>
      <c r="Y6" s="35">
        <f>IF(Y7="",NA(),Y7)</f>
        <v>98.79</v>
      </c>
      <c r="Z6" s="35">
        <f t="shared" ref="Z6:AH6" si="4">IF(Z7="",NA(),Z7)</f>
        <v>97.47</v>
      </c>
      <c r="AA6" s="35">
        <f t="shared" si="4"/>
        <v>97.88</v>
      </c>
      <c r="AB6" s="35">
        <f t="shared" si="4"/>
        <v>97.3</v>
      </c>
      <c r="AC6" s="35">
        <f t="shared" si="4"/>
        <v>96.44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868.71</v>
      </c>
      <c r="BG6" s="35">
        <f t="shared" ref="BG6:BO6" si="7">IF(BG7="",NA(),BG7)</f>
        <v>754.92</v>
      </c>
      <c r="BH6" s="35">
        <f t="shared" si="7"/>
        <v>717.01</v>
      </c>
      <c r="BI6" s="35">
        <f t="shared" si="7"/>
        <v>709.65</v>
      </c>
      <c r="BJ6" s="35">
        <f t="shared" si="7"/>
        <v>601.82000000000005</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87.73</v>
      </c>
      <c r="BR6" s="35">
        <f t="shared" ref="BR6:BZ6" si="8">IF(BR7="",NA(),BR7)</f>
        <v>87.57</v>
      </c>
      <c r="BS6" s="35">
        <f t="shared" si="8"/>
        <v>87.42</v>
      </c>
      <c r="BT6" s="35">
        <f t="shared" si="8"/>
        <v>86.99</v>
      </c>
      <c r="BU6" s="35">
        <f t="shared" si="8"/>
        <v>94.6</v>
      </c>
      <c r="BV6" s="35">
        <f t="shared" si="8"/>
        <v>76.849999999999994</v>
      </c>
      <c r="BW6" s="35">
        <f t="shared" si="8"/>
        <v>83.3</v>
      </c>
      <c r="BX6" s="35">
        <f t="shared" si="8"/>
        <v>88.16</v>
      </c>
      <c r="BY6" s="35">
        <f t="shared" si="8"/>
        <v>87.03</v>
      </c>
      <c r="BZ6" s="35">
        <f t="shared" si="8"/>
        <v>84.3</v>
      </c>
      <c r="CA6" s="34" t="str">
        <f>IF(CA7="","",IF(CA7="-","【-】","【"&amp;SUBSTITUTE(TEXT(CA7,"#,##0.00"),"-","△")&amp;"】"))</f>
        <v>【74.17】</v>
      </c>
      <c r="CB6" s="35">
        <f>IF(CB7="",NA(),CB7)</f>
        <v>150.72</v>
      </c>
      <c r="CC6" s="35">
        <f t="shared" ref="CC6:CK6" si="9">IF(CC7="",NA(),CC7)</f>
        <v>150</v>
      </c>
      <c r="CD6" s="35">
        <f t="shared" si="9"/>
        <v>150</v>
      </c>
      <c r="CE6" s="35">
        <f t="shared" si="9"/>
        <v>150</v>
      </c>
      <c r="CF6" s="35">
        <f t="shared" si="9"/>
        <v>147.06</v>
      </c>
      <c r="CG6" s="35">
        <f t="shared" si="9"/>
        <v>198.4</v>
      </c>
      <c r="CH6" s="35">
        <f t="shared" si="9"/>
        <v>184.56</v>
      </c>
      <c r="CI6" s="35">
        <f t="shared" si="9"/>
        <v>173.89</v>
      </c>
      <c r="CJ6" s="35">
        <f t="shared" si="9"/>
        <v>177.02</v>
      </c>
      <c r="CK6" s="35">
        <f t="shared" si="9"/>
        <v>185.47</v>
      </c>
      <c r="CL6" s="34" t="str">
        <f>IF(CL7="","",IF(CL7="-","【-】","【"&amp;SUBSTITUTE(TEXT(CL7,"#,##0.00"),"-","△")&amp;"】"))</f>
        <v>【218.56】</v>
      </c>
      <c r="CM6" s="35">
        <f>IF(CM7="",NA(),CM7)</f>
        <v>55.53</v>
      </c>
      <c r="CN6" s="35">
        <f t="shared" ref="CN6:CV6" si="10">IF(CN7="",NA(),CN7)</f>
        <v>49.63</v>
      </c>
      <c r="CO6" s="35">
        <f t="shared" si="10"/>
        <v>49.69</v>
      </c>
      <c r="CP6" s="35">
        <f t="shared" si="10"/>
        <v>48.81</v>
      </c>
      <c r="CQ6" s="35">
        <f t="shared" si="10"/>
        <v>43.93</v>
      </c>
      <c r="CR6" s="35">
        <f t="shared" si="10"/>
        <v>39.25</v>
      </c>
      <c r="CS6" s="35">
        <f t="shared" si="10"/>
        <v>43.18</v>
      </c>
      <c r="CT6" s="35">
        <f t="shared" si="10"/>
        <v>42.38</v>
      </c>
      <c r="CU6" s="35">
        <f t="shared" si="10"/>
        <v>46.17</v>
      </c>
      <c r="CV6" s="35">
        <f t="shared" si="10"/>
        <v>45.68</v>
      </c>
      <c r="CW6" s="34" t="str">
        <f>IF(CW7="","",IF(CW7="-","【-】","【"&amp;SUBSTITUTE(TEXT(CW7,"#,##0.00"),"-","△")&amp;"】"))</f>
        <v>【42.86】</v>
      </c>
      <c r="CX6" s="35">
        <f>IF(CX7="",NA(),CX7)</f>
        <v>95.43</v>
      </c>
      <c r="CY6" s="35">
        <f t="shared" ref="CY6:DG6" si="11">IF(CY7="",NA(),CY7)</f>
        <v>95.95</v>
      </c>
      <c r="CZ6" s="35">
        <f t="shared" si="11"/>
        <v>96.04</v>
      </c>
      <c r="DA6" s="35">
        <f t="shared" si="11"/>
        <v>96.15</v>
      </c>
      <c r="DB6" s="35">
        <f t="shared" si="11"/>
        <v>96.66</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232017</v>
      </c>
      <c r="D7" s="37">
        <v>47</v>
      </c>
      <c r="E7" s="37">
        <v>17</v>
      </c>
      <c r="F7" s="37">
        <v>4</v>
      </c>
      <c r="G7" s="37">
        <v>0</v>
      </c>
      <c r="H7" s="37" t="s">
        <v>99</v>
      </c>
      <c r="I7" s="37" t="s">
        <v>100</v>
      </c>
      <c r="J7" s="37" t="s">
        <v>101</v>
      </c>
      <c r="K7" s="37" t="s">
        <v>102</v>
      </c>
      <c r="L7" s="37" t="s">
        <v>103</v>
      </c>
      <c r="M7" s="37" t="s">
        <v>104</v>
      </c>
      <c r="N7" s="38" t="s">
        <v>105</v>
      </c>
      <c r="O7" s="38" t="s">
        <v>106</v>
      </c>
      <c r="P7" s="38">
        <v>4.2699999999999996</v>
      </c>
      <c r="Q7" s="38">
        <v>94.52</v>
      </c>
      <c r="R7" s="38">
        <v>2365</v>
      </c>
      <c r="S7" s="38">
        <v>377429</v>
      </c>
      <c r="T7" s="38">
        <v>261.86</v>
      </c>
      <c r="U7" s="38">
        <v>1441.34</v>
      </c>
      <c r="V7" s="38">
        <v>16066</v>
      </c>
      <c r="W7" s="38">
        <v>4.66</v>
      </c>
      <c r="X7" s="38">
        <v>3447.64</v>
      </c>
      <c r="Y7" s="38">
        <v>98.79</v>
      </c>
      <c r="Z7" s="38">
        <v>97.47</v>
      </c>
      <c r="AA7" s="38">
        <v>97.88</v>
      </c>
      <c r="AB7" s="38">
        <v>97.3</v>
      </c>
      <c r="AC7" s="38">
        <v>96.44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868.71</v>
      </c>
      <c r="BG7" s="38">
        <v>754.92</v>
      </c>
      <c r="BH7" s="38">
        <v>717.01</v>
      </c>
      <c r="BI7" s="38">
        <v>709.65</v>
      </c>
      <c r="BJ7" s="38">
        <v>601.82000000000005</v>
      </c>
      <c r="BK7" s="38">
        <v>1390.86</v>
      </c>
      <c r="BL7" s="38">
        <v>1467.94</v>
      </c>
      <c r="BM7" s="38">
        <v>1144.94</v>
      </c>
      <c r="BN7" s="38">
        <v>1252.71</v>
      </c>
      <c r="BO7" s="38">
        <v>1267.3900000000001</v>
      </c>
      <c r="BP7" s="38">
        <v>1218.7</v>
      </c>
      <c r="BQ7" s="38">
        <v>87.73</v>
      </c>
      <c r="BR7" s="38">
        <v>87.57</v>
      </c>
      <c r="BS7" s="38">
        <v>87.42</v>
      </c>
      <c r="BT7" s="38">
        <v>86.99</v>
      </c>
      <c r="BU7" s="38">
        <v>94.6</v>
      </c>
      <c r="BV7" s="38">
        <v>76.849999999999994</v>
      </c>
      <c r="BW7" s="38">
        <v>83.3</v>
      </c>
      <c r="BX7" s="38">
        <v>88.16</v>
      </c>
      <c r="BY7" s="38">
        <v>87.03</v>
      </c>
      <c r="BZ7" s="38">
        <v>84.3</v>
      </c>
      <c r="CA7" s="38">
        <v>74.17</v>
      </c>
      <c r="CB7" s="38">
        <v>150.72</v>
      </c>
      <c r="CC7" s="38">
        <v>150</v>
      </c>
      <c r="CD7" s="38">
        <v>150</v>
      </c>
      <c r="CE7" s="38">
        <v>150</v>
      </c>
      <c r="CF7" s="38">
        <v>147.06</v>
      </c>
      <c r="CG7" s="38">
        <v>198.4</v>
      </c>
      <c r="CH7" s="38">
        <v>184.56</v>
      </c>
      <c r="CI7" s="38">
        <v>173.89</v>
      </c>
      <c r="CJ7" s="38">
        <v>177.02</v>
      </c>
      <c r="CK7" s="38">
        <v>185.47</v>
      </c>
      <c r="CL7" s="38">
        <v>218.56</v>
      </c>
      <c r="CM7" s="38">
        <v>55.53</v>
      </c>
      <c r="CN7" s="38">
        <v>49.63</v>
      </c>
      <c r="CO7" s="38">
        <v>49.69</v>
      </c>
      <c r="CP7" s="38">
        <v>48.81</v>
      </c>
      <c r="CQ7" s="38">
        <v>43.93</v>
      </c>
      <c r="CR7" s="38">
        <v>39.25</v>
      </c>
      <c r="CS7" s="38">
        <v>43.18</v>
      </c>
      <c r="CT7" s="38">
        <v>42.38</v>
      </c>
      <c r="CU7" s="38">
        <v>46.17</v>
      </c>
      <c r="CV7" s="38">
        <v>45.68</v>
      </c>
      <c r="CW7" s="38">
        <v>42.86</v>
      </c>
      <c r="CX7" s="38">
        <v>95.43</v>
      </c>
      <c r="CY7" s="38">
        <v>95.95</v>
      </c>
      <c r="CZ7" s="38">
        <v>96.04</v>
      </c>
      <c r="DA7" s="38">
        <v>96.15</v>
      </c>
      <c r="DB7" s="38">
        <v>96.66</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