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21Ym5biZG4kYNND+f6yZqXvt2BjKmvVv4PPGkEN7Ljg/eiiMbhyEhzDKlGXu9MMzSOBZAIhkZwqIzj4i81jBQ==" workbookSaltValue="+DLu7Ab1TC9GI6JZiojF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<sst xmlns="http://schemas.openxmlformats.org/spreadsheetml/2006/main" count="231" uniqueCount="118">
  <si>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</si>
  <si>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</si>
  <si>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</si>
  <si>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</si>
  <si>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</si>
  <si>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</si>
  <si>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</si>
  <si>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</si>
  <si>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</si>
  <si>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</si>
  <si>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</si>
  <si>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</si>
  <si>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</si>
  <si>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</si>
  <si>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</si>
  <si>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</si>
  <si>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</si>
  <si>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</si>
  <si>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</si>
  <si>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</si>
  <si>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</si>
  <si>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</si>
  <si>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</si>
  <si>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</si>
  <si>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</si>
  <si>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</si>
  <si>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</si>
  <si>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</si>
  <si>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</si>
  <si>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</si>
  <si>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</si>
  <si>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</si>
  <si>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</si>
  <si>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</si>
  <si>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</si>
  <si>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</si>
  <si>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</si>
  <si>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</si>
  <si>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</si>
  <si>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</si>
  <si>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</si>
  <si>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</si>
  <si>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</si>
  <si>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</si>
  <si>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</si>
  <si>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</si>
  <si>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</si>
  <si>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</si>
  <si>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</si>
  <si>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</si>
  <si>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</si>
  <si>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</si>
  <si>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</si>
  <si>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</si>
  <si>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</si>
  <si>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</si>
  <si>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</si>
  <si>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</si>
  <si>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</si>
  <si>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</si>
  <si>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</si>
  <si>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</si>
  <si>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</si>
  <si>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</si>
  <si>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</si>
  <si>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</si>
  <si>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</si>
  <si>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</si>
  <si>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</si>
  <si>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</si>
  <si>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</si>
  <si>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</si>
  <si>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</si>
  <si>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</si>
  <si>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</si>
  <si>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</si>
  <si>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</si>
  <si>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</si>
  <si>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</si>
  <si>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</si>
  <si>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</si>
  <si>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</si>
  <si>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</si>
  <si>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</si>
  <si>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</si>
  <si>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</si>
  <si>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</si>
  <si>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</si>
  <si>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</si>
  <si>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</si>
  <si>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</si>
  <si>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</si>
  <si>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</si>
  <si>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</si>
  <si>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</si>
  <si>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</si>
  <si>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</si>
  <si>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</si>
  <si>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</si>
  <si>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</si>
  <si>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</si>
  <si>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</si>
  <si>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</si>
  <si>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</si>
  <si>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</si>
  <si>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</si>
  <si>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</si>
  <si>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</si>
  <si>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</si>
  <si>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</si>
  <si>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</si>
  <si>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</si>
  <si>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</si>
  <si>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</si>
  <si>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</si>
  <si>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令和元年度と比べ1.81ポイント上昇し、全国及び類似団体区分の平均値と比べても高い水準である。雨水処理負担金等の減少により経常収益は減少したものの、資産減耗費等の減少により経常費用が大きく減少したためである。今後も事業運営の効率化に努め、安定した経営を引き続き維持していく。
・③流動比率は、令和元年度と比べ5.81ポイント上昇し、全国及び類似団体区分の平均値と比べても高い水準であるが、更に支払能力を高めるべく経営改善を図る。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水準である。適切な投資規模といえるが、今後も適切な水準を維持していく必要がある。
・⑤経費回収率は、令和元年度と比べ5.7ポイント上昇し、全国及び類似団体区分の平均値と比べても高い水準である。下水道使用料はほぼ横ばいとなった一方、資産減耗費等の汚水処理費が大きく減少したためである。
・⑥汚水処理原価は、令和元年度と比べ8.7円減少し、全国及び類似団体区分の平均値より低い水準であった。資産減耗費等の汚水処理費用が減少したためである。⑦施設利用率は全国及び類似団体区分の平均値と比べ低い水準であるため、施設の利用状況や適正規模について検討を進め、⑧水洗化率についても更なる向上に努める。</t>
    <rPh sb="10" eb="12">
      <t>レイワ</t>
    </rPh>
    <rPh sb="12" eb="14">
      <t>ガンネン</t>
    </rPh>
    <rPh sb="14" eb="15">
      <t>ド</t>
    </rPh>
    <rPh sb="57" eb="59">
      <t>ウスイ</t>
    </rPh>
    <rPh sb="59" eb="61">
      <t>ショリ</t>
    </rPh>
    <rPh sb="61" eb="64">
      <t>フタンキン</t>
    </rPh>
    <rPh sb="64" eb="65">
      <t>トウ</t>
    </rPh>
    <rPh sb="66" eb="68">
      <t>ゲンショウ</t>
    </rPh>
    <rPh sb="71" eb="73">
      <t>ケイジョウ</t>
    </rPh>
    <rPh sb="73" eb="75">
      <t>シュウエキ</t>
    </rPh>
    <rPh sb="76" eb="78">
      <t>ゲンショウ</t>
    </rPh>
    <rPh sb="84" eb="86">
      <t>シサン</t>
    </rPh>
    <rPh sb="86" eb="88">
      <t>ゲンモウ</t>
    </rPh>
    <rPh sb="88" eb="89">
      <t>ヒ</t>
    </rPh>
    <rPh sb="89" eb="90">
      <t>トウ</t>
    </rPh>
    <rPh sb="91" eb="93">
      <t>ゲンショウ</t>
    </rPh>
    <rPh sb="96" eb="98">
      <t>ケイジョウ</t>
    </rPh>
    <rPh sb="98" eb="100">
      <t>ヒヨウ</t>
    </rPh>
    <rPh sb="101" eb="102">
      <t>オオ</t>
    </rPh>
    <rPh sb="104" eb="106">
      <t>ゲンショウ</t>
    </rPh>
    <rPh sb="156" eb="158">
      <t>レイワ</t>
    </rPh>
    <rPh sb="158" eb="159">
      <t>ゲン</t>
    </rPh>
    <rPh sb="351" eb="353">
      <t>レイワ</t>
    </rPh>
    <rPh sb="353" eb="355">
      <t>ガンネン</t>
    </rPh>
    <rPh sb="355" eb="356">
      <t>ド</t>
    </rPh>
    <rPh sb="357" eb="358">
      <t>クラ</t>
    </rPh>
    <rPh sb="366" eb="368">
      <t>ジョウショウ</t>
    </rPh>
    <rPh sb="397" eb="400">
      <t>ゲスイドウ</t>
    </rPh>
    <rPh sb="400" eb="403">
      <t>シヨウリョウ</t>
    </rPh>
    <rPh sb="406" eb="407">
      <t>ヨコ</t>
    </rPh>
    <rPh sb="413" eb="415">
      <t>イッポウ</t>
    </rPh>
    <rPh sb="416" eb="418">
      <t>シサン</t>
    </rPh>
    <rPh sb="418" eb="420">
      <t>ゲンモウ</t>
    </rPh>
    <rPh sb="420" eb="421">
      <t>ヒ</t>
    </rPh>
    <rPh sb="421" eb="422">
      <t>トウ</t>
    </rPh>
    <rPh sb="423" eb="425">
      <t>オスイ</t>
    </rPh>
    <rPh sb="425" eb="427">
      <t>ショリ</t>
    </rPh>
    <rPh sb="427" eb="428">
      <t>ヒ</t>
    </rPh>
    <rPh sb="429" eb="430">
      <t>オオ</t>
    </rPh>
    <rPh sb="432" eb="434">
      <t>ゲンショウ</t>
    </rPh>
    <rPh sb="453" eb="455">
      <t>レイワ</t>
    </rPh>
    <rPh sb="455" eb="457">
      <t>ガンネン</t>
    </rPh>
    <rPh sb="457" eb="458">
      <t>ド</t>
    </rPh>
    <rPh sb="459" eb="460">
      <t>クラ</t>
    </rPh>
    <rPh sb="465" eb="467">
      <t>ゲンショウ</t>
    </rPh>
    <phoneticPr fontId="15"/>
  </si>
  <si>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施設の修繕・改良・更新を計画的に推進する。
・③管渠改善率は令和元年度と比べ0.13ポイント下降し、類似団体区分の平均値と比べ低い水準となった。管渠施設の計画的な修繕・改良・更新を行っているが、１年間の修繕・改良・更新管渠延長が令和元年度と比べ減少したためである。今後も計画に基づき、維持修繕・改築更新を継続して行っていく予定である。
</t>
    <rPh sb="207" eb="209">
      <t>レイワ</t>
    </rPh>
    <rPh sb="209" eb="210">
      <t>ゲン</t>
    </rPh>
    <rPh sb="210" eb="211">
      <t>ネン</t>
    </rPh>
    <rPh sb="211" eb="212">
      <t>ド</t>
    </rPh>
    <rPh sb="213" eb="214">
      <t>クラ</t>
    </rPh>
    <rPh sb="223" eb="225">
      <t>カコウ</t>
    </rPh>
    <rPh sb="240" eb="241">
      <t>ヒク</t>
    </rPh>
    <rPh sb="249" eb="251">
      <t>カンキョ</t>
    </rPh>
    <rPh sb="251" eb="253">
      <t>シセツ</t>
    </rPh>
    <rPh sb="254" eb="257">
      <t>ケイカクテキ</t>
    </rPh>
    <rPh sb="258" eb="260">
      <t>シュウゼン</t>
    </rPh>
    <rPh sb="261" eb="263">
      <t>カイリョウ</t>
    </rPh>
    <rPh sb="264" eb="266">
      <t>コウシン</t>
    </rPh>
    <rPh sb="267" eb="268">
      <t>オコナ</t>
    </rPh>
    <rPh sb="291" eb="293">
      <t>レイワ</t>
    </rPh>
    <rPh sb="293" eb="294">
      <t>ゲン</t>
    </rPh>
    <rPh sb="294" eb="296">
      <t>ネンド</t>
    </rPh>
    <rPh sb="297" eb="298">
      <t>クラ</t>
    </rPh>
    <rPh sb="299" eb="301">
      <t>ゲンショウ</t>
    </rPh>
    <rPh sb="309" eb="311">
      <t>コンゴ</t>
    </rPh>
    <rPh sb="312" eb="314">
      <t>ケイカク</t>
    </rPh>
    <rPh sb="315" eb="316">
      <t>モト</t>
    </rPh>
    <rPh sb="319" eb="321">
      <t>イジ</t>
    </rPh>
    <rPh sb="321" eb="323">
      <t>シュウゼン</t>
    </rPh>
    <rPh sb="324" eb="326">
      <t>カイチク</t>
    </rPh>
    <rPh sb="326" eb="328">
      <t>コウシン</t>
    </rPh>
    <rPh sb="329" eb="331">
      <t>ケイゾク</t>
    </rPh>
    <rPh sb="333" eb="334">
      <t>オコナ</t>
    </rPh>
    <rPh sb="338" eb="340">
      <t>ヨテイ</t>
    </rPh>
    <phoneticPr fontId="4"/>
  </si>
  <si>
    <t>・経営の健全性・効率性については、令和2年度決算は令和元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・経営戦略については、令和２年度に策定済み、令和７年度に見直し予定である。</t>
    <rPh sb="17" eb="19">
      <t>レイワ</t>
    </rPh>
    <rPh sb="25" eb="27">
      <t>レイワ</t>
    </rPh>
    <rPh sb="27" eb="28">
      <t>ゲン</t>
    </rPh>
    <rPh sb="210" eb="212">
      <t>シセツ</t>
    </rPh>
    <rPh sb="214" eb="216">
      <t>ヘイセイ</t>
    </rPh>
    <rPh sb="218" eb="219">
      <t>ネン</t>
    </rPh>
    <rPh sb="219" eb="220">
      <t>ド</t>
    </rPh>
    <rPh sb="221" eb="222">
      <t>クラ</t>
    </rPh>
    <rPh sb="228" eb="230">
      <t>カコウ</t>
    </rPh>
    <rPh sb="280" eb="282">
      <t>レイワ</t>
    </rPh>
    <rPh sb="283" eb="284">
      <t>ネン</t>
    </rPh>
    <rPh sb="284" eb="285">
      <t>ド</t>
    </rPh>
    <rPh sb="286" eb="288">
      <t>ミナオ</t>
    </rPh>
    <rPh sb="289" eb="29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</si>
</sst>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0.23</c:v>
                </c:pt>
                <c:pt idx="1">
                  <c:v>0.36</c:v>
                </c:pt>
                <c:pt idx="2">
                  <c:v>0.27</c:v>
                </c:pt>
                <c:pt idx="3">
                  <c:v>0.26</c:v>
                </c:pt>
                <c:pt idx="4">
                  <c:v>0.13</c:v>
                </c:pt>
              </c:numCache>
            </c:numRef>
          </c:val>
          <c:extLst>
            <c:ext xmlns:c16="http://schemas.microsoft.com/office/drawing/2014/chart" uri="{C3380CC4-5D6E-409C-BE32-E72D297353CC}">
              <c16:uniqueId val="{00000000-1824-4406-9D95-2E3ED6665BE7}"/>
            </c:ext>
          </c:extLst>
        </c:ser>
        <c:dLbls>
          <c:showLegendKey val="0"/>
          <c:showVal val="0"/>
          <c:showCatName val="0"/>
          <c:showSerName val="0"/>
          <c:showPercent val="0"/>
          <c:showBubbleSize val="0"/>
        </c:dLbls>
        <c:gapWidth val="150"/>
        <c:axId val="382832912"/>
        <c:axId val="38283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1824-4406-9D95-2E3ED6665BE7}"/>
            </c:ext>
          </c:extLst>
        </c:ser>
        <c:dLbls>
          <c:showLegendKey val="0"/>
          <c:showVal val="0"/>
          <c:showCatName val="0"/>
          <c:showSerName val="0"/>
          <c:showPercent val="0"/>
          <c:showBubbleSize val="0"/>
        </c:dLbls>
        <c:marker val="1"/>
        <c:smooth val="0"/>
        <c:axId val="382832912"/>
        <c:axId val="382835656"/>
      </c:lineChart>
      <c:dateAx>
        <c:axId val="382832912"/>
        <c:scaling>
          <c:orientation val="minMax"/>
        </c:scaling>
        <c:delete val="1"/>
        <c:axPos val="b"/>
        <c:numFmt formatCode="&quot;H&quot;yy" sourceLinked="1"/>
        <c:majorTickMark val="none"/>
        <c:minorTickMark val="none"/>
        <c:tickLblPos val="none"/>
        <c:crossAx val="382835656"/>
        <c:crosses val="autoZero"/>
        <c:auto val="1"/>
        <c:lblOffset val="100"/>
        <c:baseTimeUnit val="years"/>
      </c:dateAx>
      <c:valAx>
        <c:axId val="38283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3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52.38</c:v>
                </c:pt>
                <c:pt idx="1">
                  <c:v>52.27</c:v>
                </c:pt>
                <c:pt idx="2">
                  <c:v>53.1</c:v>
                </c:pt>
                <c:pt idx="3">
                  <c:v>53.16</c:v>
                </c:pt>
                <c:pt idx="4">
                  <c:v>52.79</c:v>
                </c:pt>
              </c:numCache>
            </c:numRef>
          </c:val>
          <c:extLst>
            <c:ext xmlns:c16="http://schemas.microsoft.com/office/drawing/2014/chart" uri="{C3380CC4-5D6E-409C-BE32-E72D297353CC}">
              <c16:uniqueId val="{00000000-E295-42C6-A470-C10EC5FB1387}"/>
            </c:ext>
          </c:extLst>
        </c:ser>
        <c:dLbls>
          <c:showLegendKey val="0"/>
          <c:showVal val="0"/>
          <c:showCatName val="0"/>
          <c:showSerName val="0"/>
          <c:showPercent val="0"/>
          <c:showBubbleSize val="0"/>
        </c:dLbls>
        <c:gapWidth val="150"/>
        <c:axId val="384540592"/>
        <c:axId val="32751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E295-42C6-A470-C10EC5FB1387}"/>
            </c:ext>
          </c:extLst>
        </c:ser>
        <c:dLbls>
          <c:showLegendKey val="0"/>
          <c:showVal val="0"/>
          <c:showCatName val="0"/>
          <c:showSerName val="0"/>
          <c:showPercent val="0"/>
          <c:showBubbleSize val="0"/>
        </c:dLbls>
        <c:marker val="1"/>
        <c:smooth val="0"/>
        <c:axId val="384540592"/>
        <c:axId val="327519832"/>
      </c:lineChart>
      <c:dateAx>
        <c:axId val="384540592"/>
        <c:scaling>
          <c:orientation val="minMax"/>
        </c:scaling>
        <c:delete val="1"/>
        <c:axPos val="b"/>
        <c:numFmt formatCode="&quot;H&quot;yy" sourceLinked="1"/>
        <c:majorTickMark val="none"/>
        <c:minorTickMark val="none"/>
        <c:tickLblPos val="none"/>
        <c:crossAx val="327519832"/>
        <c:crosses val="autoZero"/>
        <c:auto val="1"/>
        <c:lblOffset val="100"/>
        <c:baseTimeUnit val="years"/>
      </c:dateAx>
      <c:valAx>
        <c:axId val="32751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96.83</c:v>
                </c:pt>
                <c:pt idx="1">
                  <c:v>97.09</c:v>
                </c:pt>
                <c:pt idx="2">
                  <c:v>97.3</c:v>
                </c:pt>
                <c:pt idx="3">
                  <c:v>97.43</c:v>
                </c:pt>
                <c:pt idx="4">
                  <c:v>97.36</c:v>
                </c:pt>
              </c:numCache>
            </c:numRef>
          </c:val>
          <c:extLst>
            <c:ext xmlns:c16="http://schemas.microsoft.com/office/drawing/2014/chart" uri="{C3380CC4-5D6E-409C-BE32-E72D297353CC}">
              <c16:uniqueId val="{00000000-F9B1-4364-A653-4EA3ECB74D62}"/>
            </c:ext>
          </c:extLst>
        </c:ser>
        <c:dLbls>
          <c:showLegendKey val="0"/>
          <c:showVal val="0"/>
          <c:showCatName val="0"/>
          <c:showSerName val="0"/>
          <c:showPercent val="0"/>
          <c:showBubbleSize val="0"/>
        </c:dLbls>
        <c:gapWidth val="150"/>
        <c:axId val="384874824"/>
        <c:axId val="3848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F9B1-4364-A653-4EA3ECB74D62}"/>
            </c:ext>
          </c:extLst>
        </c:ser>
        <c:dLbls>
          <c:showLegendKey val="0"/>
          <c:showVal val="0"/>
          <c:showCatName val="0"/>
          <c:showSerName val="0"/>
          <c:showPercent val="0"/>
          <c:showBubbleSize val="0"/>
        </c:dLbls>
        <c:marker val="1"/>
        <c:smooth val="0"/>
        <c:axId val="384874824"/>
        <c:axId val="384872864"/>
      </c:lineChart>
      <c:dateAx>
        <c:axId val="384874824"/>
        <c:scaling>
          <c:orientation val="minMax"/>
        </c:scaling>
        <c:delete val="1"/>
        <c:axPos val="b"/>
        <c:numFmt formatCode="&quot;H&quot;yy" sourceLinked="1"/>
        <c:majorTickMark val="none"/>
        <c:minorTickMark val="none"/>
        <c:tickLblPos val="none"/>
        <c:crossAx val="384872864"/>
        <c:crosses val="autoZero"/>
        <c:auto val="1"/>
        <c:lblOffset val="100"/>
        <c:baseTimeUnit val="years"/>
      </c:dateAx>
      <c:valAx>
        <c:axId val="3848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102.28</c:v>
                </c:pt>
                <c:pt idx="1">
                  <c:v>102.85</c:v>
                </c:pt>
                <c:pt idx="2">
                  <c:v>101.79</c:v>
                </c:pt>
                <c:pt idx="3">
                  <c:v>108.4</c:v>
                </c:pt>
                <c:pt idx="4">
                  <c:v>110.21</c:v>
                </c:pt>
              </c:numCache>
            </c:numRef>
          </c:val>
          <c:extLst>
            <c:ext xmlns:c16="http://schemas.microsoft.com/office/drawing/2014/chart" uri="{C3380CC4-5D6E-409C-BE32-E72D297353CC}">
              <c16:uniqueId val="{00000000-06C8-4295-8E0B-74A073205D1E}"/>
            </c:ext>
          </c:extLst>
        </c:ser>
        <c:dLbls>
          <c:showLegendKey val="0"/>
          <c:showVal val="0"/>
          <c:showCatName val="0"/>
          <c:showSerName val="0"/>
          <c:showPercent val="0"/>
          <c:showBubbleSize val="0"/>
        </c:dLbls>
        <c:gapWidth val="150"/>
        <c:axId val="382830952"/>
        <c:axId val="3828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06C8-4295-8E0B-74A073205D1E}"/>
            </c:ext>
          </c:extLst>
        </c:ser>
        <c:dLbls>
          <c:showLegendKey val="0"/>
          <c:showVal val="0"/>
          <c:showCatName val="0"/>
          <c:showSerName val="0"/>
          <c:showPercent val="0"/>
          <c:showBubbleSize val="0"/>
        </c:dLbls>
        <c:marker val="1"/>
        <c:smooth val="0"/>
        <c:axId val="382830952"/>
        <c:axId val="382833696"/>
      </c:lineChart>
      <c:dateAx>
        <c:axId val="382830952"/>
        <c:scaling>
          <c:orientation val="minMax"/>
        </c:scaling>
        <c:delete val="1"/>
        <c:axPos val="b"/>
        <c:numFmt formatCode="&quot;H&quot;yy" sourceLinked="1"/>
        <c:majorTickMark val="none"/>
        <c:minorTickMark val="none"/>
        <c:tickLblPos val="none"/>
        <c:crossAx val="382833696"/>
        <c:crosses val="autoZero"/>
        <c:auto val="1"/>
        <c:lblOffset val="100"/>
        <c:baseTimeUnit val="years"/>
      </c:dateAx>
      <c:valAx>
        <c:axId val="3828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3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47.87</c:v>
                </c:pt>
                <c:pt idx="1">
                  <c:v>46.49</c:v>
                </c:pt>
                <c:pt idx="2">
                  <c:v>48.26</c:v>
                </c:pt>
                <c:pt idx="3">
                  <c:v>49.25</c:v>
                </c:pt>
                <c:pt idx="4">
                  <c:v>51.08</c:v>
                </c:pt>
              </c:numCache>
            </c:numRef>
          </c:val>
          <c:extLst>
            <c:ext xmlns:c16="http://schemas.microsoft.com/office/drawing/2014/chart" uri="{C3380CC4-5D6E-409C-BE32-E72D297353CC}">
              <c16:uniqueId val="{00000000-7FE2-4A56-B32A-A604FD0E5F2B}"/>
            </c:ext>
          </c:extLst>
        </c:ser>
        <c:dLbls>
          <c:showLegendKey val="0"/>
          <c:showVal val="0"/>
          <c:showCatName val="0"/>
          <c:showSerName val="0"/>
          <c:showPercent val="0"/>
          <c:showBubbleSize val="0"/>
        </c:dLbls>
        <c:gapWidth val="150"/>
        <c:axId val="382831736"/>
        <c:axId val="38283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7FE2-4A56-B32A-A604FD0E5F2B}"/>
            </c:ext>
          </c:extLst>
        </c:ser>
        <c:dLbls>
          <c:showLegendKey val="0"/>
          <c:showVal val="0"/>
          <c:showCatName val="0"/>
          <c:showSerName val="0"/>
          <c:showPercent val="0"/>
          <c:showBubbleSize val="0"/>
        </c:dLbls>
        <c:marker val="1"/>
        <c:smooth val="0"/>
        <c:axId val="382831736"/>
        <c:axId val="382836440"/>
      </c:lineChart>
      <c:dateAx>
        <c:axId val="382831736"/>
        <c:scaling>
          <c:orientation val="minMax"/>
        </c:scaling>
        <c:delete val="1"/>
        <c:axPos val="b"/>
        <c:numFmt formatCode="&quot;H&quot;yy" sourceLinked="1"/>
        <c:majorTickMark val="none"/>
        <c:minorTickMark val="none"/>
        <c:tickLblPos val="none"/>
        <c:crossAx val="382836440"/>
        <c:crosses val="autoZero"/>
        <c:auto val="1"/>
        <c:lblOffset val="100"/>
        <c:baseTimeUnit val="years"/>
      </c:dateAx>
      <c:valAx>
        <c:axId val="38283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3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12.12</c:v>
                </c:pt>
                <c:pt idx="1">
                  <c:v>13.29</c:v>
                </c:pt>
                <c:pt idx="2">
                  <c:v>14.27</c:v>
                </c:pt>
                <c:pt idx="3">
                  <c:v>15.21</c:v>
                </c:pt>
                <c:pt idx="4">
                  <c:v>16.489999999999998</c:v>
                </c:pt>
              </c:numCache>
            </c:numRef>
          </c:val>
          <c:extLst>
            <c:ext xmlns:c16="http://schemas.microsoft.com/office/drawing/2014/chart" uri="{C3380CC4-5D6E-409C-BE32-E72D297353CC}">
              <c16:uniqueId val="{00000000-1193-40A1-B9B3-1AB71A20AEC7}"/>
            </c:ext>
          </c:extLst>
        </c:ser>
        <c:dLbls>
          <c:showLegendKey val="0"/>
          <c:showVal val="0"/>
          <c:showCatName val="0"/>
          <c:showSerName val="0"/>
          <c:showPercent val="0"/>
          <c:showBubbleSize val="0"/>
        </c:dLbls>
        <c:gapWidth val="150"/>
        <c:axId val="382829384"/>
        <c:axId val="38283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1193-40A1-B9B3-1AB71A20AEC7}"/>
            </c:ext>
          </c:extLst>
        </c:ser>
        <c:dLbls>
          <c:showLegendKey val="0"/>
          <c:showVal val="0"/>
          <c:showCatName val="0"/>
          <c:showSerName val="0"/>
          <c:showPercent val="0"/>
          <c:showBubbleSize val="0"/>
        </c:dLbls>
        <c:marker val="1"/>
        <c:smooth val="0"/>
        <c:axId val="382829384"/>
        <c:axId val="382831344"/>
      </c:lineChart>
      <c:dateAx>
        <c:axId val="382829384"/>
        <c:scaling>
          <c:orientation val="minMax"/>
        </c:scaling>
        <c:delete val="1"/>
        <c:axPos val="b"/>
        <c:numFmt formatCode="&quot;H&quot;yy" sourceLinked="1"/>
        <c:majorTickMark val="none"/>
        <c:minorTickMark val="none"/>
        <c:tickLblPos val="none"/>
        <c:crossAx val="382831344"/>
        <c:crosses val="autoZero"/>
        <c:auto val="1"/>
        <c:lblOffset val="100"/>
        <c:baseTimeUnit val="years"/>
      </c:dateAx>
      <c:valAx>
        <c:axId val="3828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8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31-422B-9CCE-A703652067CA}"/>
            </c:ext>
          </c:extLst>
        </c:ser>
        <c:dLbls>
          <c:showLegendKey val="0"/>
          <c:showVal val="0"/>
          <c:showCatName val="0"/>
          <c:showSerName val="0"/>
          <c:showPercent val="0"/>
          <c:showBubbleSize val="0"/>
        </c:dLbls>
        <c:gapWidth val="150"/>
        <c:axId val="384548040"/>
        <c:axId val="3845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7231-422B-9CCE-A703652067CA}"/>
            </c:ext>
          </c:extLst>
        </c:ser>
        <c:dLbls>
          <c:showLegendKey val="0"/>
          <c:showVal val="0"/>
          <c:showCatName val="0"/>
          <c:showSerName val="0"/>
          <c:showPercent val="0"/>
          <c:showBubbleSize val="0"/>
        </c:dLbls>
        <c:marker val="1"/>
        <c:smooth val="0"/>
        <c:axId val="384548040"/>
        <c:axId val="384547648"/>
      </c:lineChart>
      <c:dateAx>
        <c:axId val="384548040"/>
        <c:scaling>
          <c:orientation val="minMax"/>
        </c:scaling>
        <c:delete val="1"/>
        <c:axPos val="b"/>
        <c:numFmt formatCode="&quot;H&quot;yy" sourceLinked="1"/>
        <c:majorTickMark val="none"/>
        <c:minorTickMark val="none"/>
        <c:tickLblPos val="none"/>
        <c:crossAx val="384547648"/>
        <c:crosses val="autoZero"/>
        <c:auto val="1"/>
        <c:lblOffset val="100"/>
        <c:baseTimeUnit val="years"/>
      </c:dateAx>
      <c:valAx>
        <c:axId val="3845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82.81</c:v>
                </c:pt>
                <c:pt idx="1">
                  <c:v>80.27</c:v>
                </c:pt>
                <c:pt idx="2">
                  <c:v>88.57</c:v>
                </c:pt>
                <c:pt idx="3">
                  <c:v>88.68</c:v>
                </c:pt>
                <c:pt idx="4">
                  <c:v>94.49</c:v>
                </c:pt>
              </c:numCache>
            </c:numRef>
          </c:val>
          <c:extLst>
            <c:ext xmlns:c16="http://schemas.microsoft.com/office/drawing/2014/chart" uri="{C3380CC4-5D6E-409C-BE32-E72D297353CC}">
              <c16:uniqueId val="{00000000-B75F-4C1F-810F-7D62DE4A1EAB}"/>
            </c:ext>
          </c:extLst>
        </c:ser>
        <c:dLbls>
          <c:showLegendKey val="0"/>
          <c:showVal val="0"/>
          <c:showCatName val="0"/>
          <c:showSerName val="0"/>
          <c:showPercent val="0"/>
          <c:showBubbleSize val="0"/>
        </c:dLbls>
        <c:gapWidth val="150"/>
        <c:axId val="384542944"/>
        <c:axId val="3845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B75F-4C1F-810F-7D62DE4A1EAB}"/>
            </c:ext>
          </c:extLst>
        </c:ser>
        <c:dLbls>
          <c:showLegendKey val="0"/>
          <c:showVal val="0"/>
          <c:showCatName val="0"/>
          <c:showSerName val="0"/>
          <c:showPercent val="0"/>
          <c:showBubbleSize val="0"/>
        </c:dLbls>
        <c:marker val="1"/>
        <c:smooth val="0"/>
        <c:axId val="384542944"/>
        <c:axId val="384544512"/>
      </c:lineChart>
      <c:dateAx>
        <c:axId val="384542944"/>
        <c:scaling>
          <c:orientation val="minMax"/>
        </c:scaling>
        <c:delete val="1"/>
        <c:axPos val="b"/>
        <c:numFmt formatCode="&quot;H&quot;yy" sourceLinked="1"/>
        <c:majorTickMark val="none"/>
        <c:minorTickMark val="none"/>
        <c:tickLblPos val="none"/>
        <c:crossAx val="384544512"/>
        <c:crosses val="autoZero"/>
        <c:auto val="1"/>
        <c:lblOffset val="100"/>
        <c:baseTimeUnit val="years"/>
      </c:dateAx>
      <c:valAx>
        <c:axId val="384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564.76</c:v>
                </c:pt>
                <c:pt idx="1">
                  <c:v>555.91999999999996</c:v>
                </c:pt>
                <c:pt idx="2">
                  <c:v>580.28</c:v>
                </c:pt>
                <c:pt idx="3">
                  <c:v>514.59</c:v>
                </c:pt>
                <c:pt idx="4">
                  <c:v>516.29999999999995</c:v>
                </c:pt>
              </c:numCache>
            </c:numRef>
          </c:val>
          <c:extLst>
            <c:ext xmlns:c16="http://schemas.microsoft.com/office/drawing/2014/chart" uri="{C3380CC4-5D6E-409C-BE32-E72D297353CC}">
              <c16:uniqueId val="{00000000-C706-4E03-9237-5ABEE1F18109}"/>
            </c:ext>
          </c:extLst>
        </c:ser>
        <c:dLbls>
          <c:showLegendKey val="0"/>
          <c:showVal val="0"/>
          <c:showCatName val="0"/>
          <c:showSerName val="0"/>
          <c:showPercent val="0"/>
          <c:showBubbleSize val="0"/>
        </c:dLbls>
        <c:gapWidth val="150"/>
        <c:axId val="384542160"/>
        <c:axId val="38454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C706-4E03-9237-5ABEE1F18109}"/>
            </c:ext>
          </c:extLst>
        </c:ser>
        <c:dLbls>
          <c:showLegendKey val="0"/>
          <c:showVal val="0"/>
          <c:showCatName val="0"/>
          <c:showSerName val="0"/>
          <c:showPercent val="0"/>
          <c:showBubbleSize val="0"/>
        </c:dLbls>
        <c:marker val="1"/>
        <c:smooth val="0"/>
        <c:axId val="384542160"/>
        <c:axId val="384545688"/>
      </c:lineChart>
      <c:dateAx>
        <c:axId val="384542160"/>
        <c:scaling>
          <c:orientation val="minMax"/>
        </c:scaling>
        <c:delete val="1"/>
        <c:axPos val="b"/>
        <c:numFmt formatCode="&quot;H&quot;yy" sourceLinked="1"/>
        <c:majorTickMark val="none"/>
        <c:minorTickMark val="none"/>
        <c:tickLblPos val="none"/>
        <c:crossAx val="384545688"/>
        <c:crosses val="autoZero"/>
        <c:auto val="1"/>
        <c:lblOffset val="100"/>
        <c:baseTimeUnit val="years"/>
      </c:dateAx>
      <c:valAx>
        <c:axId val="3845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99.23</c:v>
                </c:pt>
                <c:pt idx="1">
                  <c:v>101.33</c:v>
                </c:pt>
                <c:pt idx="2">
                  <c:v>96.51</c:v>
                </c:pt>
                <c:pt idx="3">
                  <c:v>109.89</c:v>
                </c:pt>
                <c:pt idx="4">
                  <c:v>115.59</c:v>
                </c:pt>
              </c:numCache>
            </c:numRef>
          </c:val>
          <c:extLst>
            <c:ext xmlns:c16="http://schemas.microsoft.com/office/drawing/2014/chart" uri="{C3380CC4-5D6E-409C-BE32-E72D297353CC}">
              <c16:uniqueId val="{00000000-0ED4-4EF8-BC76-1C90F12C2CF9}"/>
            </c:ext>
          </c:extLst>
        </c:ser>
        <c:dLbls>
          <c:showLegendKey val="0"/>
          <c:showVal val="0"/>
          <c:showCatName val="0"/>
          <c:showSerName val="0"/>
          <c:showPercent val="0"/>
          <c:showBubbleSize val="0"/>
        </c:dLbls>
        <c:gapWidth val="150"/>
        <c:axId val="384540984"/>
        <c:axId val="38454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0ED4-4EF8-BC76-1C90F12C2CF9}"/>
            </c:ext>
          </c:extLst>
        </c:ser>
        <c:dLbls>
          <c:showLegendKey val="0"/>
          <c:showVal val="0"/>
          <c:showCatName val="0"/>
          <c:showSerName val="0"/>
          <c:showPercent val="0"/>
          <c:showBubbleSize val="0"/>
        </c:dLbls>
        <c:marker val="1"/>
        <c:smooth val="0"/>
        <c:axId val="384540984"/>
        <c:axId val="384541768"/>
      </c:lineChart>
      <c:dateAx>
        <c:axId val="384540984"/>
        <c:scaling>
          <c:orientation val="minMax"/>
        </c:scaling>
        <c:delete val="1"/>
        <c:axPos val="b"/>
        <c:numFmt formatCode="&quot;H&quot;yy" sourceLinked="1"/>
        <c:majorTickMark val="none"/>
        <c:minorTickMark val="none"/>
        <c:tickLblPos val="none"/>
        <c:crossAx val="384541768"/>
        <c:crosses val="autoZero"/>
        <c:auto val="1"/>
        <c:lblOffset val="100"/>
        <c:baseTimeUnit val="years"/>
      </c:dateAx>
      <c:valAx>
        <c:axId val="3845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132.72</c:v>
                </c:pt>
                <c:pt idx="1">
                  <c:v>129.99</c:v>
                </c:pt>
                <c:pt idx="2">
                  <c:v>136.49</c:v>
                </c:pt>
                <c:pt idx="3">
                  <c:v>137.55000000000001</c:v>
                </c:pt>
                <c:pt idx="4">
                  <c:v>128.85</c:v>
                </c:pt>
              </c:numCache>
            </c:numRef>
          </c:val>
          <c:extLst>
            <c:ext xmlns:c16="http://schemas.microsoft.com/office/drawing/2014/chart" uri="{C3380CC4-5D6E-409C-BE32-E72D297353CC}">
              <c16:uniqueId val="{00000000-A75B-4564-95A8-FC0749A05C1D}"/>
            </c:ext>
          </c:extLst>
        </c:ser>
        <c:dLbls>
          <c:showLegendKey val="0"/>
          <c:showVal val="0"/>
          <c:showCatName val="0"/>
          <c:showSerName val="0"/>
          <c:showPercent val="0"/>
          <c:showBubbleSize val="0"/>
        </c:dLbls>
        <c:gapWidth val="150"/>
        <c:axId val="384541376"/>
        <c:axId val="38454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A75B-4564-95A8-FC0749A05C1D}"/>
            </c:ext>
          </c:extLst>
        </c:ser>
        <c:dLbls>
          <c:showLegendKey val="0"/>
          <c:showVal val="0"/>
          <c:showCatName val="0"/>
          <c:showSerName val="0"/>
          <c:showPercent val="0"/>
          <c:showBubbleSize val="0"/>
        </c:dLbls>
        <c:marker val="1"/>
        <c:smooth val="0"/>
        <c:axId val="384541376"/>
        <c:axId val="384543728"/>
      </c:lineChart>
      <c:dateAx>
        <c:axId val="384541376"/>
        <c:scaling>
          <c:orientation val="minMax"/>
        </c:scaling>
        <c:delete val="1"/>
        <c:axPos val="b"/>
        <c:numFmt formatCode="&quot;H&quot;yy" sourceLinked="1"/>
        <c:majorTickMark val="none"/>
        <c:minorTickMark val="none"/>
        <c:tickLblPos val="none"/>
        <c:crossAx val="384543728"/>
        <c:crosses val="autoZero"/>
        <c:auto val="1"/>
        <c:lblOffset val="100"/>
        <c:baseTimeUnit val="years"/>
      </c:dateAx>
      <c:valAx>
        <c:axId val="3845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375329</v>
      </c>
      <c r="AM8" s="69"/>
      <c r="AN8" s="69"/>
      <c r="AO8" s="69"/>
      <c r="AP8" s="69"/>
      <c r="AQ8" s="69"/>
      <c r="AR8" s="69"/>
      <c r="AS8" s="69"/>
      <c r="AT8" s="68">
        <f>データ!T6</f>
        <v>261.86</v>
      </c>
      <c r="AU8" s="68"/>
      <c r="AV8" s="68"/>
      <c r="AW8" s="68"/>
      <c r="AX8" s="68"/>
      <c r="AY8" s="68"/>
      <c r="AZ8" s="68"/>
      <c r="BA8" s="68"/>
      <c r="BB8" s="68">
        <f>データ!U6</f>
        <v>1433.32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68.59</v>
      </c>
      <c r="J10" s="68"/>
      <c r="K10" s="68"/>
      <c r="L10" s="68"/>
      <c r="M10" s="68"/>
      <c r="N10" s="68"/>
      <c r="O10" s="68"/>
      <c r="P10" s="68">
        <f>データ!P6</f>
        <v>70.849999999999994</v>
      </c>
      <c r="Q10" s="68"/>
      <c r="R10" s="68"/>
      <c r="S10" s="68"/>
      <c r="T10" s="68"/>
      <c r="U10" s="68"/>
      <c r="V10" s="68"/>
      <c r="W10" s="68">
        <f>データ!Q6</f>
        <v>77.8</v>
      </c>
      <c r="X10" s="68"/>
      <c r="Y10" s="68"/>
      <c r="Z10" s="68"/>
      <c r="AA10" s="68"/>
      <c r="AB10" s="68"/>
      <c r="AC10" s="68"/>
      <c r="AD10" s="69">
        <f>データ!R6</f>
        <v>2277</v>
      </c>
      <c r="AE10" s="69"/>
      <c r="AF10" s="69"/>
      <c r="AG10" s="69"/>
      <c r="AH10" s="69"/>
      <c r="AI10" s="69"/>
      <c r="AJ10" s="69"/>
      <c r="AK10" s="2"/>
      <c r="AL10" s="69">
        <f>データ!V6</f>
        <v>264873</v>
      </c>
      <c r="AM10" s="69"/>
      <c r="AN10" s="69"/>
      <c r="AO10" s="69"/>
      <c r="AP10" s="69"/>
      <c r="AQ10" s="69"/>
      <c r="AR10" s="69"/>
      <c r="AS10" s="69"/>
      <c r="AT10" s="68">
        <f>データ!W6</f>
        <v>44.64</v>
      </c>
      <c r="AU10" s="68"/>
      <c r="AV10" s="68"/>
      <c r="AW10" s="68"/>
      <c r="AX10" s="68"/>
      <c r="AY10" s="68"/>
      <c r="AZ10" s="68"/>
      <c r="BA10" s="68"/>
      <c r="BB10" s="68">
        <f>データ!X6</f>
        <v>5933.53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pCVifqoALV1+dM43XbHLqAccDKWiMtAQv6oinzT6jIv5zDNTbo2gvLgRE3SuogRv/ppBnr9EeOsm0WZjZb6CA==" saltValue="rsT5I4udIyZreQhHv1G4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68.59</v>
      </c>
      <c r="P6" s="34">
        <f t="shared" si="3"/>
        <v>70.849999999999994</v>
      </c>
      <c r="Q6" s="34">
        <f t="shared" si="3"/>
        <v>77.8</v>
      </c>
      <c r="R6" s="34">
        <f t="shared" si="3"/>
        <v>2277</v>
      </c>
      <c r="S6" s="34">
        <f t="shared" si="3"/>
        <v>375329</v>
      </c>
      <c r="T6" s="34">
        <f t="shared" si="3"/>
        <v>261.86</v>
      </c>
      <c r="U6" s="34">
        <f t="shared" si="3"/>
        <v>1433.32</v>
      </c>
      <c r="V6" s="34">
        <f t="shared" si="3"/>
        <v>264873</v>
      </c>
      <c r="W6" s="34">
        <f t="shared" si="3"/>
        <v>44.64</v>
      </c>
      <c r="X6" s="34">
        <f t="shared" si="3"/>
        <v>5933.53</v>
      </c>
      <c r="Y6" s="35">
        <f>IF(Y7="",NA(),Y7)</f>
        <v>102.28</v>
      </c>
      <c r="Z6" s="35">
        <f t="shared" ref="Z6:AH6" si="4">IF(Z7="",NA(),Z7)</f>
        <v>102.85</v>
      </c>
      <c r="AA6" s="35">
        <f t="shared" si="4"/>
        <v>101.79</v>
      </c>
      <c r="AB6" s="35">
        <f t="shared" si="4"/>
        <v>108.4</v>
      </c>
      <c r="AC6" s="35">
        <f t="shared" si="4"/>
        <v>110.21</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82.81</v>
      </c>
      <c r="AV6" s="35">
        <f t="shared" ref="AV6:BD6" si="6">IF(AV7="",NA(),AV7)</f>
        <v>80.27</v>
      </c>
      <c r="AW6" s="35">
        <f t="shared" si="6"/>
        <v>88.57</v>
      </c>
      <c r="AX6" s="35">
        <f t="shared" si="6"/>
        <v>88.68</v>
      </c>
      <c r="AY6" s="35">
        <f t="shared" si="6"/>
        <v>94.49</v>
      </c>
      <c r="AZ6" s="35">
        <f t="shared" si="6"/>
        <v>54.03</v>
      </c>
      <c r="BA6" s="35">
        <f t="shared" si="6"/>
        <v>65.83</v>
      </c>
      <c r="BB6" s="35">
        <f t="shared" si="6"/>
        <v>72.22</v>
      </c>
      <c r="BC6" s="35">
        <f t="shared" si="6"/>
        <v>73.02</v>
      </c>
      <c r="BD6" s="35">
        <f t="shared" si="6"/>
        <v>72.930000000000007</v>
      </c>
      <c r="BE6" s="34" t="str">
        <f>IF(BE7="","",IF(BE7="-","【-】","【"&amp;SUBSTITUTE(TEXT(BE7,"#,##0.00"),"-","△")&amp;"】"))</f>
        <v>【67.52】</v>
      </c>
      <c r="BF6" s="35">
        <f>IF(BF7="",NA(),BF7)</f>
        <v>564.76</v>
      </c>
      <c r="BG6" s="35">
        <f t="shared" ref="BG6:BO6" si="7">IF(BG7="",NA(),BG7)</f>
        <v>555.91999999999996</v>
      </c>
      <c r="BH6" s="35">
        <f t="shared" si="7"/>
        <v>580.28</v>
      </c>
      <c r="BI6" s="35">
        <f t="shared" si="7"/>
        <v>514.59</v>
      </c>
      <c r="BJ6" s="35">
        <f t="shared" si="7"/>
        <v>516.29999999999995</v>
      </c>
      <c r="BK6" s="35">
        <f t="shared" si="7"/>
        <v>802.49</v>
      </c>
      <c r="BL6" s="35">
        <f t="shared" si="7"/>
        <v>805.14</v>
      </c>
      <c r="BM6" s="35">
        <f t="shared" si="7"/>
        <v>730.93</v>
      </c>
      <c r="BN6" s="35">
        <f t="shared" si="7"/>
        <v>708.89</v>
      </c>
      <c r="BO6" s="35">
        <f t="shared" si="7"/>
        <v>730.52</v>
      </c>
      <c r="BP6" s="34" t="str">
        <f>IF(BP7="","",IF(BP7="-","【-】","【"&amp;SUBSTITUTE(TEXT(BP7,"#,##0.00"),"-","△")&amp;"】"))</f>
        <v>【705.21】</v>
      </c>
      <c r="BQ6" s="35">
        <f>IF(BQ7="",NA(),BQ7)</f>
        <v>99.23</v>
      </c>
      <c r="BR6" s="35">
        <f t="shared" ref="BR6:BZ6" si="8">IF(BR7="",NA(),BR7)</f>
        <v>101.33</v>
      </c>
      <c r="BS6" s="35">
        <f t="shared" si="8"/>
        <v>96.51</v>
      </c>
      <c r="BT6" s="35">
        <f t="shared" si="8"/>
        <v>109.89</v>
      </c>
      <c r="BU6" s="35">
        <f t="shared" si="8"/>
        <v>115.59</v>
      </c>
      <c r="BV6" s="35">
        <f t="shared" si="8"/>
        <v>103.18</v>
      </c>
      <c r="BW6" s="35">
        <f t="shared" si="8"/>
        <v>100.22</v>
      </c>
      <c r="BX6" s="35">
        <f t="shared" si="8"/>
        <v>98.09</v>
      </c>
      <c r="BY6" s="35">
        <f t="shared" si="8"/>
        <v>97.91</v>
      </c>
      <c r="BZ6" s="35">
        <f t="shared" si="8"/>
        <v>98.61</v>
      </c>
      <c r="CA6" s="34" t="str">
        <f>IF(CA7="","",IF(CA7="-","【-】","【"&amp;SUBSTITUTE(TEXT(CA7,"#,##0.00"),"-","△")&amp;"】"))</f>
        <v>【98.96】</v>
      </c>
      <c r="CB6" s="35">
        <f>IF(CB7="",NA(),CB7)</f>
        <v>132.72</v>
      </c>
      <c r="CC6" s="35">
        <f t="shared" ref="CC6:CK6" si="9">IF(CC7="",NA(),CC7)</f>
        <v>129.99</v>
      </c>
      <c r="CD6" s="35">
        <f t="shared" si="9"/>
        <v>136.49</v>
      </c>
      <c r="CE6" s="35">
        <f t="shared" si="9"/>
        <v>137.55000000000001</v>
      </c>
      <c r="CF6" s="35">
        <f t="shared" si="9"/>
        <v>128.85</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52.38</v>
      </c>
      <c r="CN6" s="35">
        <f t="shared" ref="CN6:CV6" si="10">IF(CN7="",NA(),CN7)</f>
        <v>52.27</v>
      </c>
      <c r="CO6" s="35">
        <f t="shared" si="10"/>
        <v>53.1</v>
      </c>
      <c r="CP6" s="35">
        <f t="shared" si="10"/>
        <v>53.16</v>
      </c>
      <c r="CQ6" s="35">
        <f t="shared" si="10"/>
        <v>52.79</v>
      </c>
      <c r="CR6" s="35">
        <f t="shared" si="10"/>
        <v>63.26</v>
      </c>
      <c r="CS6" s="35">
        <f t="shared" si="10"/>
        <v>61.54</v>
      </c>
      <c r="CT6" s="35">
        <f t="shared" si="10"/>
        <v>61.93</v>
      </c>
      <c r="CU6" s="35">
        <f t="shared" si="10"/>
        <v>61.32</v>
      </c>
      <c r="CV6" s="35">
        <f t="shared" si="10"/>
        <v>61.7</v>
      </c>
      <c r="CW6" s="34" t="str">
        <f>IF(CW7="","",IF(CW7="-","【-】","【"&amp;SUBSTITUTE(TEXT(CW7,"#,##0.00"),"-","△")&amp;"】"))</f>
        <v>【59.57】</v>
      </c>
      <c r="CX6" s="35">
        <f>IF(CX7="",NA(),CX7)</f>
        <v>96.83</v>
      </c>
      <c r="CY6" s="35">
        <f t="shared" ref="CY6:DG6" si="11">IF(CY7="",NA(),CY7)</f>
        <v>97.09</v>
      </c>
      <c r="CZ6" s="35">
        <f t="shared" si="11"/>
        <v>97.3</v>
      </c>
      <c r="DA6" s="35">
        <f t="shared" si="11"/>
        <v>97.43</v>
      </c>
      <c r="DB6" s="35">
        <f t="shared" si="11"/>
        <v>97.36</v>
      </c>
      <c r="DC6" s="35">
        <f t="shared" si="11"/>
        <v>94.07</v>
      </c>
      <c r="DD6" s="35">
        <f t="shared" si="11"/>
        <v>94.13</v>
      </c>
      <c r="DE6" s="35">
        <f t="shared" si="11"/>
        <v>94.45</v>
      </c>
      <c r="DF6" s="35">
        <f t="shared" si="11"/>
        <v>94.58</v>
      </c>
      <c r="DG6" s="35">
        <f t="shared" si="11"/>
        <v>94.56</v>
      </c>
      <c r="DH6" s="34" t="str">
        <f>IF(DH7="","",IF(DH7="-","【-】","【"&amp;SUBSTITUTE(TEXT(DH7,"#,##0.00"),"-","△")&amp;"】"))</f>
        <v>【95.57】</v>
      </c>
      <c r="DI6" s="35">
        <f>IF(DI7="",NA(),DI7)</f>
        <v>47.87</v>
      </c>
      <c r="DJ6" s="35">
        <f t="shared" ref="DJ6:DR6" si="12">IF(DJ7="",NA(),DJ7)</f>
        <v>46.49</v>
      </c>
      <c r="DK6" s="35">
        <f t="shared" si="12"/>
        <v>48.26</v>
      </c>
      <c r="DL6" s="35">
        <f t="shared" si="12"/>
        <v>49.25</v>
      </c>
      <c r="DM6" s="35">
        <f t="shared" si="12"/>
        <v>51.08</v>
      </c>
      <c r="DN6" s="35">
        <f t="shared" si="12"/>
        <v>28.95</v>
      </c>
      <c r="DO6" s="35">
        <f t="shared" si="12"/>
        <v>30.11</v>
      </c>
      <c r="DP6" s="35">
        <f t="shared" si="12"/>
        <v>30.45</v>
      </c>
      <c r="DQ6" s="35">
        <f t="shared" si="12"/>
        <v>31.01</v>
      </c>
      <c r="DR6" s="35">
        <f t="shared" si="12"/>
        <v>28.87</v>
      </c>
      <c r="DS6" s="34" t="str">
        <f>IF(DS7="","",IF(DS7="-","【-】","【"&amp;SUBSTITUTE(TEXT(DS7,"#,##0.00"),"-","△")&amp;"】"))</f>
        <v>【36.52】</v>
      </c>
      <c r="DT6" s="35">
        <f>IF(DT7="",NA(),DT7)</f>
        <v>12.12</v>
      </c>
      <c r="DU6" s="35">
        <f t="shared" ref="DU6:EC6" si="13">IF(DU7="",NA(),DU7)</f>
        <v>13.29</v>
      </c>
      <c r="DV6" s="35">
        <f t="shared" si="13"/>
        <v>14.27</v>
      </c>
      <c r="DW6" s="35">
        <f t="shared" si="13"/>
        <v>15.21</v>
      </c>
      <c r="DX6" s="35">
        <f t="shared" si="13"/>
        <v>16.489999999999998</v>
      </c>
      <c r="DY6" s="35">
        <f t="shared" si="13"/>
        <v>4.07</v>
      </c>
      <c r="DZ6" s="35">
        <f t="shared" si="13"/>
        <v>4.54</v>
      </c>
      <c r="EA6" s="35">
        <f t="shared" si="13"/>
        <v>4.8499999999999996</v>
      </c>
      <c r="EB6" s="35">
        <f t="shared" si="13"/>
        <v>4.95</v>
      </c>
      <c r="EC6" s="35">
        <f t="shared" si="13"/>
        <v>5.64</v>
      </c>
      <c r="ED6" s="34" t="str">
        <f>IF(ED7="","",IF(ED7="-","【-】","【"&amp;SUBSTITUTE(TEXT(ED7,"#,##0.00"),"-","△")&amp;"】"))</f>
        <v>【5.72】</v>
      </c>
      <c r="EE6" s="35">
        <f>IF(EE7="",NA(),EE7)</f>
        <v>0.23</v>
      </c>
      <c r="EF6" s="35">
        <f t="shared" ref="EF6:EN6" si="14">IF(EF7="",NA(),EF7)</f>
        <v>0.36</v>
      </c>
      <c r="EG6" s="35">
        <f t="shared" si="14"/>
        <v>0.27</v>
      </c>
      <c r="EH6" s="35">
        <f t="shared" si="14"/>
        <v>0.26</v>
      </c>
      <c r="EI6" s="35">
        <f t="shared" si="14"/>
        <v>0.13</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232017</v>
      </c>
      <c r="D7" s="37">
        <v>46</v>
      </c>
      <c r="E7" s="37">
        <v>17</v>
      </c>
      <c r="F7" s="37">
        <v>1</v>
      </c>
      <c r="G7" s="37">
        <v>0</v>
      </c>
      <c r="H7" s="37" t="s">
        <v>96</v>
      </c>
      <c r="I7" s="37" t="s">
        <v>97</v>
      </c>
      <c r="J7" s="37" t="s">
        <v>98</v>
      </c>
      <c r="K7" s="37" t="s">
        <v>99</v>
      </c>
      <c r="L7" s="37" t="s">
        <v>100</v>
      </c>
      <c r="M7" s="37" t="s">
        <v>101</v>
      </c>
      <c r="N7" s="38" t="s">
        <v>102</v>
      </c>
      <c r="O7" s="38">
        <v>68.59</v>
      </c>
      <c r="P7" s="38">
        <v>70.849999999999994</v>
      </c>
      <c r="Q7" s="38">
        <v>77.8</v>
      </c>
      <c r="R7" s="38">
        <v>2277</v>
      </c>
      <c r="S7" s="38">
        <v>375329</v>
      </c>
      <c r="T7" s="38">
        <v>261.86</v>
      </c>
      <c r="U7" s="38">
        <v>1433.32</v>
      </c>
      <c r="V7" s="38">
        <v>264873</v>
      </c>
      <c r="W7" s="38">
        <v>44.64</v>
      </c>
      <c r="X7" s="38">
        <v>5933.53</v>
      </c>
      <c r="Y7" s="38">
        <v>102.28</v>
      </c>
      <c r="Z7" s="38">
        <v>102.85</v>
      </c>
      <c r="AA7" s="38">
        <v>101.79</v>
      </c>
      <c r="AB7" s="38">
        <v>108.4</v>
      </c>
      <c r="AC7" s="38">
        <v>110.21</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82.81</v>
      </c>
      <c r="AV7" s="38">
        <v>80.27</v>
      </c>
      <c r="AW7" s="38">
        <v>88.57</v>
      </c>
      <c r="AX7" s="38">
        <v>88.68</v>
      </c>
      <c r="AY7" s="38">
        <v>94.49</v>
      </c>
      <c r="AZ7" s="38">
        <v>54.03</v>
      </c>
      <c r="BA7" s="38">
        <v>65.83</v>
      </c>
      <c r="BB7" s="38">
        <v>72.22</v>
      </c>
      <c r="BC7" s="38">
        <v>73.02</v>
      </c>
      <c r="BD7" s="38">
        <v>72.930000000000007</v>
      </c>
      <c r="BE7" s="38">
        <v>67.52</v>
      </c>
      <c r="BF7" s="38">
        <v>564.76</v>
      </c>
      <c r="BG7" s="38">
        <v>555.91999999999996</v>
      </c>
      <c r="BH7" s="38">
        <v>580.28</v>
      </c>
      <c r="BI7" s="38">
        <v>514.59</v>
      </c>
      <c r="BJ7" s="38">
        <v>516.29999999999995</v>
      </c>
      <c r="BK7" s="38">
        <v>802.49</v>
      </c>
      <c r="BL7" s="38">
        <v>805.14</v>
      </c>
      <c r="BM7" s="38">
        <v>730.93</v>
      </c>
      <c r="BN7" s="38">
        <v>708.89</v>
      </c>
      <c r="BO7" s="38">
        <v>730.52</v>
      </c>
      <c r="BP7" s="38">
        <v>705.21</v>
      </c>
      <c r="BQ7" s="38">
        <v>99.23</v>
      </c>
      <c r="BR7" s="38">
        <v>101.33</v>
      </c>
      <c r="BS7" s="38">
        <v>96.51</v>
      </c>
      <c r="BT7" s="38">
        <v>109.89</v>
      </c>
      <c r="BU7" s="38">
        <v>115.59</v>
      </c>
      <c r="BV7" s="38">
        <v>103.18</v>
      </c>
      <c r="BW7" s="38">
        <v>100.22</v>
      </c>
      <c r="BX7" s="38">
        <v>98.09</v>
      </c>
      <c r="BY7" s="38">
        <v>97.91</v>
      </c>
      <c r="BZ7" s="38">
        <v>98.61</v>
      </c>
      <c r="CA7" s="38">
        <v>98.96</v>
      </c>
      <c r="CB7" s="38">
        <v>132.72</v>
      </c>
      <c r="CC7" s="38">
        <v>129.99</v>
      </c>
      <c r="CD7" s="38">
        <v>136.49</v>
      </c>
      <c r="CE7" s="38">
        <v>137.55000000000001</v>
      </c>
      <c r="CF7" s="38">
        <v>128.85</v>
      </c>
      <c r="CG7" s="38">
        <v>141.11000000000001</v>
      </c>
      <c r="CH7" s="38">
        <v>144.79</v>
      </c>
      <c r="CI7" s="38">
        <v>146.08000000000001</v>
      </c>
      <c r="CJ7" s="38">
        <v>144.11000000000001</v>
      </c>
      <c r="CK7" s="38">
        <v>141.24</v>
      </c>
      <c r="CL7" s="38">
        <v>134.52000000000001</v>
      </c>
      <c r="CM7" s="38">
        <v>52.38</v>
      </c>
      <c r="CN7" s="38">
        <v>52.27</v>
      </c>
      <c r="CO7" s="38">
        <v>53.1</v>
      </c>
      <c r="CP7" s="38">
        <v>53.16</v>
      </c>
      <c r="CQ7" s="38">
        <v>52.79</v>
      </c>
      <c r="CR7" s="38">
        <v>63.26</v>
      </c>
      <c r="CS7" s="38">
        <v>61.54</v>
      </c>
      <c r="CT7" s="38">
        <v>61.93</v>
      </c>
      <c r="CU7" s="38">
        <v>61.32</v>
      </c>
      <c r="CV7" s="38">
        <v>61.7</v>
      </c>
      <c r="CW7" s="38">
        <v>59.57</v>
      </c>
      <c r="CX7" s="38">
        <v>96.83</v>
      </c>
      <c r="CY7" s="38">
        <v>97.09</v>
      </c>
      <c r="CZ7" s="38">
        <v>97.3</v>
      </c>
      <c r="DA7" s="38">
        <v>97.43</v>
      </c>
      <c r="DB7" s="38">
        <v>97.36</v>
      </c>
      <c r="DC7" s="38">
        <v>94.07</v>
      </c>
      <c r="DD7" s="38">
        <v>94.13</v>
      </c>
      <c r="DE7" s="38">
        <v>94.45</v>
      </c>
      <c r="DF7" s="38">
        <v>94.58</v>
      </c>
      <c r="DG7" s="38">
        <v>94.56</v>
      </c>
      <c r="DH7" s="38">
        <v>95.57</v>
      </c>
      <c r="DI7" s="38">
        <v>47.87</v>
      </c>
      <c r="DJ7" s="38">
        <v>46.49</v>
      </c>
      <c r="DK7" s="38">
        <v>48.26</v>
      </c>
      <c r="DL7" s="38">
        <v>49.25</v>
      </c>
      <c r="DM7" s="38">
        <v>51.08</v>
      </c>
      <c r="DN7" s="38">
        <v>28.95</v>
      </c>
      <c r="DO7" s="38">
        <v>30.11</v>
      </c>
      <c r="DP7" s="38">
        <v>30.45</v>
      </c>
      <c r="DQ7" s="38">
        <v>31.01</v>
      </c>
      <c r="DR7" s="38">
        <v>28.87</v>
      </c>
      <c r="DS7" s="38">
        <v>36.520000000000003</v>
      </c>
      <c r="DT7" s="38">
        <v>12.12</v>
      </c>
      <c r="DU7" s="38">
        <v>13.29</v>
      </c>
      <c r="DV7" s="38">
        <v>14.27</v>
      </c>
      <c r="DW7" s="38">
        <v>15.21</v>
      </c>
      <c r="DX7" s="38">
        <v>16.489999999999998</v>
      </c>
      <c r="DY7" s="38">
        <v>4.07</v>
      </c>
      <c r="DZ7" s="38">
        <v>4.54</v>
      </c>
      <c r="EA7" s="38">
        <v>4.8499999999999996</v>
      </c>
      <c r="EB7" s="38">
        <v>4.95</v>
      </c>
      <c r="EC7" s="38">
        <v>5.64</v>
      </c>
      <c r="ED7" s="38">
        <v>5.72</v>
      </c>
      <c r="EE7" s="38">
        <v>0.23</v>
      </c>
      <c r="EF7" s="38">
        <v>0.36</v>
      </c>
      <c r="EG7" s="38">
        <v>0.27</v>
      </c>
      <c r="EH7" s="38">
        <v>0.26</v>
      </c>
      <c r="EI7" s="38">
        <v>0.13</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