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1_toyohashi\75_上下水道局\10_(上下)総務課\課内\02_財務Ｇ\2002 地下Ｇ（財務共有）\110　決算・執行\2021（R3）\002　決算\08　決算統計\99　経営比較分析表\"/>
    </mc:Choice>
  </mc:AlternateContent>
  <workbookProtection workbookAlgorithmName="SHA-512" workbookHashValue="gpXcw6MMIl1htZokborXSDuu6KlNvMIMsY662yF2rLbYMrWB3XiG8KcfLjy9ag1IaopdpjWlG1bQi0CcehUW7w==" workbookSaltValue="191GU4Z+q+x+gCV3kPmfpw==" workbookSpinCount="100000" lockStructure="1"/>
  <bookViews>
    <workbookView xWindow="0" yWindow="0" windowWidth="15364" windowHeight="7638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D10" i="4" s="1"/>
  <c r="Q6" i="5"/>
  <c r="P6" i="5"/>
  <c r="O6" i="5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AL10" i="4"/>
  <c r="W10" i="4"/>
  <c r="P10" i="4"/>
  <c r="I10" i="4"/>
  <c r="BB8" i="4"/>
  <c r="AT8" i="4"/>
  <c r="AL8" i="4"/>
  <c r="W8" i="4"/>
  <c r="P8" i="4"/>
  <c r="B6" i="4"/>
</calcChain>
</file>

<file path=xl/sharedStrings.xml><?xml version="1.0" encoding="utf-8"?>
<sst xmlns="http://schemas.openxmlformats.org/spreadsheetml/2006/main" count="297" uniqueCount="117">
  <si>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</si>
  <si>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</si>
  <si>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</si>
  <si>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</si>
  <si>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</si>
  <si>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</si>
  <si>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</si>
  <si>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</si>
  <si>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</si>
  <si>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</si>
  <si>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</si>
  <si>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</si>
  <si>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</si>
  <si>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</si>
  <si>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</si>
  <si>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</si>
  <si>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</si>
  <si>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</si>
  <si>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</si>
  <si>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</si>
  <si>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</si>
  <si>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</si>
  <si>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</si>
  <si>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</si>
  <si>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</si>
  <si>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</si>
  <si>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</si>
  <si>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</si>
  <si>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</si>
  <si>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</si>
  <si>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</si>
  <si>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</si>
  <si>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</si>
  <si>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</si>
  <si>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</si>
  <si>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</si>
  <si>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</si>
  <si>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</si>
  <si>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</si>
  <si>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</si>
  <si>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</si>
  <si>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</si>
  <si>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</si>
  <si>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</si>
  <si>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</si>
  <si>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</si>
  <si>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</si>
  <si>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</si>
  <si>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</si>
  <si>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</si>
  <si>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</si>
  <si>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</si>
  <si>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</si>
  <si>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</si>
  <si>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</si>
  <si>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</si>
  <si>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</si>
  <si>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</si>
  <si>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</si>
  <si>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</si>
  <si>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</si>
  <si>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</si>
  <si>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</si>
  <si>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</si>
  <si>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</si>
  <si>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</si>
  <si>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</si>
  <si>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</si>
  <si>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</si>
  <si>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</si>
  <si>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</si>
  <si>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</si>
  <si>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</si>
  <si>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</si>
  <si>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</si>
  <si>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</si>
  <si>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</si>
  <si>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</si>
  <si>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</si>
  <si>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</si>
  <si>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</si>
  <si>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</si>
  <si>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</si>
  <si>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</si>
  <si>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</si>
  <si>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</si>
  <si>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</si>
  <si>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</si>
  <si>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</si>
  <si>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</si>
  <si>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</si>
  <si>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</si>
  <si>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</si>
  <si>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</si>
  <si>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</si>
  <si>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</si>
  <si>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愛知県　豊橋市</t>
  </si>
  <si>
    <t>法適用</t>
  </si>
  <si>
    <t>下水道事業</t>
  </si>
  <si>
    <t>農業集落排水</t>
  </si>
  <si>
    <t>F1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</si>
  <si>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</si>
  <si>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</si>
  <si>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</si>
  <si>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</si>
  <si>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</si>
  <si>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</si>
  <si>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</si>
  <si>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</si>
  <si>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</si>
  <si>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</si>
  <si>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</si>
  <si>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</si>
  <si>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</si>
  <si>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・現在のところ管渠の更新投資・老朽化対策の実施はないが、今後は管渠の経過年数が増えていくことを踏まえて、計画的な対策をしていく必要がある。</t>
    <phoneticPr fontId="4"/>
  </si>
  <si>
    <t>・経営の健全性・効率性については、令和３年度はおおむね良好な水準であったが、令和３年度後半から電力料金が上昇しており、また人口減少や節水型社会への転換等、短期的、長期的な経営環境悪化の要因が発生している。事業運営の効率化等による総コストの縮減を図り、更なる経営安定化と着実な事業実施を目指す。
・老朽化の状況については、今後管渠・施設の経過年数が増えていくことを踏まえて、ストックマネジメント事業を実施していく。
・経営戦略については、令和２年度に策定済み、令和７年度に見直し予定である。</t>
    <rPh sb="66" eb="69">
      <t>セッスイガタ</t>
    </rPh>
    <rPh sb="69" eb="71">
      <t>シャカイ</t>
    </rPh>
    <rPh sb="73" eb="75">
      <t>テンカン</t>
    </rPh>
    <rPh sb="77" eb="80">
      <t>タンキテキ</t>
    </rPh>
    <rPh sb="92" eb="94">
      <t>ヨウイン</t>
    </rPh>
    <rPh sb="95" eb="97">
      <t>ハッセイ</t>
    </rPh>
    <rPh sb="139" eb="141">
      <t>ジッシ</t>
    </rPh>
    <phoneticPr fontId="4"/>
  </si>
  <si>
    <t xml:space="preserve">・①経常収支比率は、令和２年度と同水準で100％を超えており黒字である。
・③流動比率は100％を下回っていて、令和２年度から大きく上昇しているものの、類似団体平均は下回った。資本費平準化債の借入が大きな要因と思われる。
・④企業債残高対事業規模比率は、類似団体平均値、全国平均と比べ低い水準となっている。今後も施設の更新等が必要となるため、引き続き計画的な借入と投資を行っていく。
・⑤経費回収率は100％を超え、類似団体平均値を上回っている。要因としては⑥汚水処理原価において、類似団体平均値より良好な数値であるからと思われる。
・⑧水洗化率は、類似団体平均値、全国平均と比べて高い水準を満たしている。
　なお、本市農業集落排水事業は令和２年４月１日から地方公営企業法を適用したため、令和元年度以前の数値はすべて０となっている。
</t>
    <rPh sb="83" eb="84">
      <t>シタ</t>
    </rPh>
    <rPh sb="205" eb="206">
      <t>コ</t>
    </rPh>
    <rPh sb="216" eb="218">
      <t>ウワマワ</t>
    </rPh>
    <rPh sb="223" eb="225">
      <t>ヨウイン</t>
    </rPh>
    <rPh sb="230" eb="236">
      <t>オスイショリゲンカ</t>
    </rPh>
    <rPh sb="241" eb="245">
      <t>ルイジダンタイ</t>
    </rPh>
    <rPh sb="245" eb="248">
      <t>ヘイキンチ</t>
    </rPh>
    <rPh sb="250" eb="252">
      <t>リョウコウ</t>
    </rPh>
    <rPh sb="253" eb="255">
      <t>スウチ</t>
    </rPh>
    <rPh sb="261" eb="262">
      <t>オモ</t>
    </rPh>
    <rPh sb="345" eb="347">
      <t>レイワ</t>
    </rPh>
    <rPh sb="347" eb="350">
      <t>モトネンド</t>
    </rPh>
    <rPh sb="350" eb="352">
      <t>イゼン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</si>
</sst>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C-425B-BE48-A9DBBFD4D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3C-425B-BE48-A9DBBFD4D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61.51</c:v>
                </c:pt>
                <c:pt idx="4">
                  <c:v>59.47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33-4A38-BD3E-0CA9AF750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55.26</c:v>
                </c:pt>
                <c:pt idx="4">
                  <c:v>54.54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33-4A38-BD3E-0CA9AF750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94.62</c:v>
                </c:pt>
                <c:pt idx="4">
                  <c:v>94.61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1D-45DD-816F-58FEDD488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90.52</c:v>
                </c:pt>
                <c:pt idx="4">
                  <c:v>90.3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1D-45DD-816F-58FEDD488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103.68</c:v>
                </c:pt>
                <c:pt idx="4">
                  <c:v>103.5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F3-4005-8D81-046B714EE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103.09</c:v>
                </c:pt>
                <c:pt idx="4">
                  <c:v>102.11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F3-4005-8D81-046B714EE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3.95</c:v>
                </c:pt>
                <c:pt idx="4">
                  <c:v>7.42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97-40A7-ACBB-A3A6DBC51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24.8</c:v>
                </c:pt>
                <c:pt idx="4">
                  <c:v>28.12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97-40A7-ACBB-A3A6DBC51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35-4D94-BEF7-EA31A1D3A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35-4D94-BEF7-EA31A1D3A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9-41A0-9326-725E7CE0A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101.24</c:v>
                </c:pt>
                <c:pt idx="4">
                  <c:v>124.9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F9-41A0-9326-725E7CE0A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12.15</c:v>
                </c:pt>
                <c:pt idx="4">
                  <c:v>22.93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8-4523-BB08-0A1B6F7D0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37.24</c:v>
                </c:pt>
                <c:pt idx="4">
                  <c:v>33.58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78-4523-BB08-0A1B6F7D0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229.95</c:v>
                </c:pt>
                <c:pt idx="4">
                  <c:v>217.07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2E-49EB-BCD6-9F46D0A1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783.8</c:v>
                </c:pt>
                <c:pt idx="4">
                  <c:v>778.81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2E-49EB-BCD6-9F46D0A1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112.31</c:v>
                </c:pt>
                <c:pt idx="4">
                  <c:v>113.3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9-4BDC-A308-E1E6367C7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68.11</c:v>
                </c:pt>
                <c:pt idx="4">
                  <c:v>67.23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D9-4BDC-A308-E1E6367C7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6B-4C98-AFE7-0F3DE8C38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222.41</c:v>
                </c:pt>
                <c:pt idx="4">
                  <c:v>228.21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6B-4C98-AFE7-0F3DE8C38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【128.23】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V1" zoomScaleNormal="100" workbookViewId="0">
      <selection activeCell="BL45" sqref="BL45:BZ46"/>
    </sheetView>
  </sheetViews>
  <sheetFormatPr defaultColWidth="2.6640625" defaultRowHeight="13.8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6999999999999993" customHeight="1" x14ac:dyDescent="0.2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6999999999999993" customHeight="1" x14ac:dyDescent="0.2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6999999999999993" customHeight="1" x14ac:dyDescent="0.2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6999999999999993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8" customHeight="1" x14ac:dyDescent="0.2">
      <c r="A6" s="2"/>
      <c r="B6" s="30" t="str">
        <f>データ!H6</f>
        <v>愛知県　豊橋市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8" customHeight="1" x14ac:dyDescent="0.2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8" customHeight="1" x14ac:dyDescent="0.2">
      <c r="A8" s="2"/>
      <c r="B8" s="35" t="str">
        <f>データ!I6</f>
        <v>法適用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農業集落排水</v>
      </c>
      <c r="Q8" s="35"/>
      <c r="R8" s="35"/>
      <c r="S8" s="35"/>
      <c r="T8" s="35"/>
      <c r="U8" s="35"/>
      <c r="V8" s="35"/>
      <c r="W8" s="35" t="str">
        <f>データ!L6</f>
        <v>F1</v>
      </c>
      <c r="X8" s="35"/>
      <c r="Y8" s="35"/>
      <c r="Z8" s="35"/>
      <c r="AA8" s="35"/>
      <c r="AB8" s="35"/>
      <c r="AC8" s="35"/>
      <c r="AD8" s="36" t="str">
        <f>データ!$M$6</f>
        <v>自治体職員</v>
      </c>
      <c r="AE8" s="36"/>
      <c r="AF8" s="36"/>
      <c r="AG8" s="36"/>
      <c r="AH8" s="36"/>
      <c r="AI8" s="36"/>
      <c r="AJ8" s="36"/>
      <c r="AK8" s="3"/>
      <c r="AL8" s="37">
        <f>データ!S6</f>
        <v>372604</v>
      </c>
      <c r="AM8" s="37"/>
      <c r="AN8" s="37"/>
      <c r="AO8" s="37"/>
      <c r="AP8" s="37"/>
      <c r="AQ8" s="37"/>
      <c r="AR8" s="37"/>
      <c r="AS8" s="37"/>
      <c r="AT8" s="38">
        <f>データ!T6</f>
        <v>261.91000000000003</v>
      </c>
      <c r="AU8" s="38"/>
      <c r="AV8" s="38"/>
      <c r="AW8" s="38"/>
      <c r="AX8" s="38"/>
      <c r="AY8" s="38"/>
      <c r="AZ8" s="38"/>
      <c r="BA8" s="38"/>
      <c r="BB8" s="38">
        <f>データ!U6</f>
        <v>1422.64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8" customHeight="1" x14ac:dyDescent="0.2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8" customHeight="1" x14ac:dyDescent="0.2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>
        <f>データ!O6</f>
        <v>74.17</v>
      </c>
      <c r="J10" s="38"/>
      <c r="K10" s="38"/>
      <c r="L10" s="38"/>
      <c r="M10" s="38"/>
      <c r="N10" s="38"/>
      <c r="O10" s="38"/>
      <c r="P10" s="38">
        <f>データ!P6</f>
        <v>2.2799999999999998</v>
      </c>
      <c r="Q10" s="38"/>
      <c r="R10" s="38"/>
      <c r="S10" s="38"/>
      <c r="T10" s="38"/>
      <c r="U10" s="38"/>
      <c r="V10" s="38"/>
      <c r="W10" s="38">
        <f>データ!Q6</f>
        <v>88.37</v>
      </c>
      <c r="X10" s="38"/>
      <c r="Y10" s="38"/>
      <c r="Z10" s="38"/>
      <c r="AA10" s="38"/>
      <c r="AB10" s="38"/>
      <c r="AC10" s="38"/>
      <c r="AD10" s="37">
        <f>データ!R6</f>
        <v>2640</v>
      </c>
      <c r="AE10" s="37"/>
      <c r="AF10" s="37"/>
      <c r="AG10" s="37"/>
      <c r="AH10" s="37"/>
      <c r="AI10" s="37"/>
      <c r="AJ10" s="37"/>
      <c r="AK10" s="2"/>
      <c r="AL10" s="37">
        <f>データ!V6</f>
        <v>8439</v>
      </c>
      <c r="AM10" s="37"/>
      <c r="AN10" s="37"/>
      <c r="AO10" s="37"/>
      <c r="AP10" s="37"/>
      <c r="AQ10" s="37"/>
      <c r="AR10" s="37"/>
      <c r="AS10" s="37"/>
      <c r="AT10" s="38">
        <f>データ!W6</f>
        <v>4.03</v>
      </c>
      <c r="AU10" s="38"/>
      <c r="AV10" s="38"/>
      <c r="AW10" s="38"/>
      <c r="AX10" s="38"/>
      <c r="AY10" s="38"/>
      <c r="AZ10" s="38"/>
      <c r="BA10" s="38"/>
      <c r="BB10" s="38">
        <f>データ!X6</f>
        <v>2094.04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6999999999999993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6999999999999993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6999999999999993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2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2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116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114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2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2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115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2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【104.16】</v>
      </c>
      <c r="F85" s="12" t="str">
        <f>データ!AT6</f>
        <v>【128.23】</v>
      </c>
      <c r="G85" s="12" t="str">
        <f>データ!BE6</f>
        <v>【34.77】</v>
      </c>
      <c r="H85" s="12" t="str">
        <f>データ!BP6</f>
        <v>【786.37】</v>
      </c>
      <c r="I85" s="12" t="str">
        <f>データ!CA6</f>
        <v>【60.65】</v>
      </c>
      <c r="J85" s="12" t="str">
        <f>データ!CL6</f>
        <v>【256.97】</v>
      </c>
      <c r="K85" s="12" t="str">
        <f>データ!CW6</f>
        <v>【61.14】</v>
      </c>
      <c r="L85" s="12" t="str">
        <f>データ!DH6</f>
        <v>【86.91】</v>
      </c>
      <c r="M85" s="12" t="str">
        <f>データ!DS6</f>
        <v>【24.95】</v>
      </c>
      <c r="N85" s="12" t="str">
        <f>データ!ED6</f>
        <v>【0.00】</v>
      </c>
      <c r="O85" s="12" t="str">
        <f>データ!EO6</f>
        <v>【0.03】</v>
      </c>
    </row>
  </sheetData>
  <sheetProtection algorithmName="SHA-512" hashValue="FsU/EbHYKkCXC5ebWlVXtmFKkx3mFoaAu/raLIVRPleRdM2yF0aFXeMpt5ePMBgk4Z6tL6qNXuFLco/qNn4D7g==" saltValue="if3p8JkRvUmxtDHGjyDH+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8" x14ac:dyDescent="0.2"/>
  <cols>
    <col min="2" max="144" width="11.8867187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2021</v>
      </c>
      <c r="C6" s="19">
        <f t="shared" ref="C6:X6" si="3">C7</f>
        <v>232017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愛知県　豊橋市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F1</v>
      </c>
      <c r="M6" s="19" t="str">
        <f t="shared" si="3"/>
        <v>自治体職員</v>
      </c>
      <c r="N6" s="20" t="str">
        <f t="shared" si="3"/>
        <v>-</v>
      </c>
      <c r="O6" s="20">
        <f t="shared" si="3"/>
        <v>74.17</v>
      </c>
      <c r="P6" s="20">
        <f t="shared" si="3"/>
        <v>2.2799999999999998</v>
      </c>
      <c r="Q6" s="20">
        <f t="shared" si="3"/>
        <v>88.37</v>
      </c>
      <c r="R6" s="20">
        <f t="shared" si="3"/>
        <v>2640</v>
      </c>
      <c r="S6" s="20">
        <f t="shared" si="3"/>
        <v>372604</v>
      </c>
      <c r="T6" s="20">
        <f t="shared" si="3"/>
        <v>261.91000000000003</v>
      </c>
      <c r="U6" s="20">
        <f t="shared" si="3"/>
        <v>1422.64</v>
      </c>
      <c r="V6" s="20">
        <f t="shared" si="3"/>
        <v>8439</v>
      </c>
      <c r="W6" s="20">
        <f t="shared" si="3"/>
        <v>4.03</v>
      </c>
      <c r="X6" s="20">
        <f t="shared" si="3"/>
        <v>2094.04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103.68</v>
      </c>
      <c r="AC6" s="21">
        <f t="shared" si="4"/>
        <v>103.5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103.09</v>
      </c>
      <c r="AH6" s="21">
        <f t="shared" si="4"/>
        <v>102.11</v>
      </c>
      <c r="AI6" s="20" t="str">
        <f>IF(AI7="","",IF(AI7="-","【-】","【"&amp;SUBSTITUTE(TEXT(AI7,"#,##0.00"),"-","△")&amp;"】"))</f>
        <v>【104.16】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101.24</v>
      </c>
      <c r="AS6" s="21">
        <f t="shared" si="5"/>
        <v>124.9</v>
      </c>
      <c r="AT6" s="20" t="str">
        <f>IF(AT7="","",IF(AT7="-","【-】","【"&amp;SUBSTITUTE(TEXT(AT7,"#,##0.00"),"-","△")&amp;"】"))</f>
        <v>【128.23】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12.15</v>
      </c>
      <c r="AY6" s="21">
        <f t="shared" si="6"/>
        <v>22.93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37.24</v>
      </c>
      <c r="BD6" s="21">
        <f t="shared" si="6"/>
        <v>33.58</v>
      </c>
      <c r="BE6" s="20" t="str">
        <f>IF(BE7="","",IF(BE7="-","【-】","【"&amp;SUBSTITUTE(TEXT(BE7,"#,##0.00"),"-","△")&amp;"】"))</f>
        <v>【34.77】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>
        <f t="shared" si="7"/>
        <v>229.95</v>
      </c>
      <c r="BJ6" s="21">
        <f t="shared" si="7"/>
        <v>217.07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783.8</v>
      </c>
      <c r="BO6" s="21">
        <f t="shared" si="7"/>
        <v>778.81</v>
      </c>
      <c r="BP6" s="20" t="str">
        <f>IF(BP7="","",IF(BP7="-","【-】","【"&amp;SUBSTITUTE(TEXT(BP7,"#,##0.00"),"-","△")&amp;"】"))</f>
        <v>【786.37】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>
        <f t="shared" si="8"/>
        <v>112.31</v>
      </c>
      <c r="BU6" s="21">
        <f t="shared" si="8"/>
        <v>113.3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>
        <f t="shared" si="8"/>
        <v>68.11</v>
      </c>
      <c r="BZ6" s="21">
        <f t="shared" si="8"/>
        <v>67.23</v>
      </c>
      <c r="CA6" s="20" t="str">
        <f>IF(CA7="","",IF(CA7="-","【-】","【"&amp;SUBSTITUTE(TEXT(CA7,"#,##0.00"),"-","△")&amp;"】"))</f>
        <v>【60.65】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150</v>
      </c>
      <c r="CF6" s="21">
        <f t="shared" si="9"/>
        <v>150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222.41</v>
      </c>
      <c r="CK6" s="21">
        <f t="shared" si="9"/>
        <v>228.21</v>
      </c>
      <c r="CL6" s="20" t="str">
        <f>IF(CL7="","",IF(CL7="-","【-】","【"&amp;SUBSTITUTE(TEXT(CL7,"#,##0.00"),"-","△")&amp;"】"))</f>
        <v>【256.97】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>
        <f t="shared" si="10"/>
        <v>61.51</v>
      </c>
      <c r="CQ6" s="21">
        <f t="shared" si="10"/>
        <v>59.47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55.26</v>
      </c>
      <c r="CV6" s="21">
        <f t="shared" si="10"/>
        <v>54.54</v>
      </c>
      <c r="CW6" s="20" t="str">
        <f>IF(CW7="","",IF(CW7="-","【-】","【"&amp;SUBSTITUTE(TEXT(CW7,"#,##0.00"),"-","△")&amp;"】"))</f>
        <v>【61.14】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94.62</v>
      </c>
      <c r="DB6" s="21">
        <f t="shared" si="11"/>
        <v>94.61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90.52</v>
      </c>
      <c r="DG6" s="21">
        <f t="shared" si="11"/>
        <v>90.3</v>
      </c>
      <c r="DH6" s="20" t="str">
        <f>IF(DH7="","",IF(DH7="-","【-】","【"&amp;SUBSTITUTE(TEXT(DH7,"#,##0.00"),"-","△")&amp;"】"))</f>
        <v>【86.91】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3.95</v>
      </c>
      <c r="DM6" s="21">
        <f t="shared" si="12"/>
        <v>7.42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24.8</v>
      </c>
      <c r="DR6" s="21">
        <f t="shared" si="12"/>
        <v>28.12</v>
      </c>
      <c r="DS6" s="20" t="str">
        <f>IF(DS7="","",IF(DS7="-","【-】","【"&amp;SUBSTITUTE(TEXT(DS7,"#,##0.00"),"-","△")&amp;"】"))</f>
        <v>【24.95】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>
        <f t="shared" si="14"/>
        <v>0.02</v>
      </c>
      <c r="EN6" s="21">
        <f t="shared" si="14"/>
        <v>0.01</v>
      </c>
      <c r="EO6" s="20" t="str">
        <f>IF(EO7="","",IF(EO7="-","【-】","【"&amp;SUBSTITUTE(TEXT(EO7,"#,##0.00"),"-","△")&amp;"】"))</f>
        <v>【0.03】</v>
      </c>
    </row>
    <row r="7" spans="1:148" s="22" customFormat="1" x14ac:dyDescent="0.2">
      <c r="A7" s="14"/>
      <c r="B7" s="23">
        <v>2021</v>
      </c>
      <c r="C7" s="23">
        <v>232017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74.17</v>
      </c>
      <c r="P7" s="24">
        <v>2.2799999999999998</v>
      </c>
      <c r="Q7" s="24">
        <v>88.37</v>
      </c>
      <c r="R7" s="24">
        <v>2640</v>
      </c>
      <c r="S7" s="24">
        <v>372604</v>
      </c>
      <c r="T7" s="24">
        <v>261.91000000000003</v>
      </c>
      <c r="U7" s="24">
        <v>1422.64</v>
      </c>
      <c r="V7" s="24">
        <v>8439</v>
      </c>
      <c r="W7" s="24">
        <v>4.03</v>
      </c>
      <c r="X7" s="24">
        <v>2094.04</v>
      </c>
      <c r="Y7" s="24" t="s">
        <v>102</v>
      </c>
      <c r="Z7" s="24" t="s">
        <v>102</v>
      </c>
      <c r="AA7" s="24" t="s">
        <v>102</v>
      </c>
      <c r="AB7" s="24">
        <v>103.68</v>
      </c>
      <c r="AC7" s="24">
        <v>103.5</v>
      </c>
      <c r="AD7" s="24" t="s">
        <v>102</v>
      </c>
      <c r="AE7" s="24" t="s">
        <v>102</v>
      </c>
      <c r="AF7" s="24" t="s">
        <v>102</v>
      </c>
      <c r="AG7" s="24">
        <v>103.09</v>
      </c>
      <c r="AH7" s="24">
        <v>102.11</v>
      </c>
      <c r="AI7" s="24">
        <v>104.16</v>
      </c>
      <c r="AJ7" s="24" t="s">
        <v>102</v>
      </c>
      <c r="AK7" s="24" t="s">
        <v>102</v>
      </c>
      <c r="AL7" s="24" t="s">
        <v>102</v>
      </c>
      <c r="AM7" s="24">
        <v>0</v>
      </c>
      <c r="AN7" s="24">
        <v>0</v>
      </c>
      <c r="AO7" s="24" t="s">
        <v>102</v>
      </c>
      <c r="AP7" s="24" t="s">
        <v>102</v>
      </c>
      <c r="AQ7" s="24" t="s">
        <v>102</v>
      </c>
      <c r="AR7" s="24">
        <v>101.24</v>
      </c>
      <c r="AS7" s="24">
        <v>124.9</v>
      </c>
      <c r="AT7" s="24">
        <v>128.22999999999999</v>
      </c>
      <c r="AU7" s="24" t="s">
        <v>102</v>
      </c>
      <c r="AV7" s="24" t="s">
        <v>102</v>
      </c>
      <c r="AW7" s="24" t="s">
        <v>102</v>
      </c>
      <c r="AX7" s="24">
        <v>12.15</v>
      </c>
      <c r="AY7" s="24">
        <v>22.93</v>
      </c>
      <c r="AZ7" s="24" t="s">
        <v>102</v>
      </c>
      <c r="BA7" s="24" t="s">
        <v>102</v>
      </c>
      <c r="BB7" s="24" t="s">
        <v>102</v>
      </c>
      <c r="BC7" s="24">
        <v>37.24</v>
      </c>
      <c r="BD7" s="24">
        <v>33.58</v>
      </c>
      <c r="BE7" s="24">
        <v>34.770000000000003</v>
      </c>
      <c r="BF7" s="24" t="s">
        <v>102</v>
      </c>
      <c r="BG7" s="24" t="s">
        <v>102</v>
      </c>
      <c r="BH7" s="24" t="s">
        <v>102</v>
      </c>
      <c r="BI7" s="24">
        <v>229.95</v>
      </c>
      <c r="BJ7" s="24">
        <v>217.07</v>
      </c>
      <c r="BK7" s="24" t="s">
        <v>102</v>
      </c>
      <c r="BL7" s="24" t="s">
        <v>102</v>
      </c>
      <c r="BM7" s="24" t="s">
        <v>102</v>
      </c>
      <c r="BN7" s="24">
        <v>783.8</v>
      </c>
      <c r="BO7" s="24">
        <v>778.81</v>
      </c>
      <c r="BP7" s="24">
        <v>786.37</v>
      </c>
      <c r="BQ7" s="24" t="s">
        <v>102</v>
      </c>
      <c r="BR7" s="24" t="s">
        <v>102</v>
      </c>
      <c r="BS7" s="24" t="s">
        <v>102</v>
      </c>
      <c r="BT7" s="24">
        <v>112.31</v>
      </c>
      <c r="BU7" s="24">
        <v>113.3</v>
      </c>
      <c r="BV7" s="24" t="s">
        <v>102</v>
      </c>
      <c r="BW7" s="24" t="s">
        <v>102</v>
      </c>
      <c r="BX7" s="24" t="s">
        <v>102</v>
      </c>
      <c r="BY7" s="24">
        <v>68.11</v>
      </c>
      <c r="BZ7" s="24">
        <v>67.23</v>
      </c>
      <c r="CA7" s="24">
        <v>60.65</v>
      </c>
      <c r="CB7" s="24" t="s">
        <v>102</v>
      </c>
      <c r="CC7" s="24" t="s">
        <v>102</v>
      </c>
      <c r="CD7" s="24" t="s">
        <v>102</v>
      </c>
      <c r="CE7" s="24">
        <v>150</v>
      </c>
      <c r="CF7" s="24">
        <v>150</v>
      </c>
      <c r="CG7" s="24" t="s">
        <v>102</v>
      </c>
      <c r="CH7" s="24" t="s">
        <v>102</v>
      </c>
      <c r="CI7" s="24" t="s">
        <v>102</v>
      </c>
      <c r="CJ7" s="24">
        <v>222.41</v>
      </c>
      <c r="CK7" s="24">
        <v>228.21</v>
      </c>
      <c r="CL7" s="24">
        <v>256.97000000000003</v>
      </c>
      <c r="CM7" s="24" t="s">
        <v>102</v>
      </c>
      <c r="CN7" s="24" t="s">
        <v>102</v>
      </c>
      <c r="CO7" s="24" t="s">
        <v>102</v>
      </c>
      <c r="CP7" s="24">
        <v>61.51</v>
      </c>
      <c r="CQ7" s="24">
        <v>59.47</v>
      </c>
      <c r="CR7" s="24" t="s">
        <v>102</v>
      </c>
      <c r="CS7" s="24" t="s">
        <v>102</v>
      </c>
      <c r="CT7" s="24" t="s">
        <v>102</v>
      </c>
      <c r="CU7" s="24">
        <v>55.26</v>
      </c>
      <c r="CV7" s="24">
        <v>54.54</v>
      </c>
      <c r="CW7" s="24">
        <v>61.14</v>
      </c>
      <c r="CX7" s="24" t="s">
        <v>102</v>
      </c>
      <c r="CY7" s="24" t="s">
        <v>102</v>
      </c>
      <c r="CZ7" s="24" t="s">
        <v>102</v>
      </c>
      <c r="DA7" s="24">
        <v>94.62</v>
      </c>
      <c r="DB7" s="24">
        <v>94.61</v>
      </c>
      <c r="DC7" s="24" t="s">
        <v>102</v>
      </c>
      <c r="DD7" s="24" t="s">
        <v>102</v>
      </c>
      <c r="DE7" s="24" t="s">
        <v>102</v>
      </c>
      <c r="DF7" s="24">
        <v>90.52</v>
      </c>
      <c r="DG7" s="24">
        <v>90.3</v>
      </c>
      <c r="DH7" s="24">
        <v>86.91</v>
      </c>
      <c r="DI7" s="24" t="s">
        <v>102</v>
      </c>
      <c r="DJ7" s="24" t="s">
        <v>102</v>
      </c>
      <c r="DK7" s="24" t="s">
        <v>102</v>
      </c>
      <c r="DL7" s="24">
        <v>3.95</v>
      </c>
      <c r="DM7" s="24">
        <v>7.42</v>
      </c>
      <c r="DN7" s="24" t="s">
        <v>102</v>
      </c>
      <c r="DO7" s="24" t="s">
        <v>102</v>
      </c>
      <c r="DP7" s="24" t="s">
        <v>102</v>
      </c>
      <c r="DQ7" s="24">
        <v>24.8</v>
      </c>
      <c r="DR7" s="24">
        <v>28.12</v>
      </c>
      <c r="DS7" s="24">
        <v>24.95</v>
      </c>
      <c r="DT7" s="24" t="s">
        <v>102</v>
      </c>
      <c r="DU7" s="24" t="s">
        <v>102</v>
      </c>
      <c r="DV7" s="24" t="s">
        <v>102</v>
      </c>
      <c r="DW7" s="24">
        <v>0</v>
      </c>
      <c r="DX7" s="24">
        <v>0</v>
      </c>
      <c r="DY7" s="24" t="s">
        <v>102</v>
      </c>
      <c r="DZ7" s="24" t="s">
        <v>102</v>
      </c>
      <c r="EA7" s="24" t="s">
        <v>102</v>
      </c>
      <c r="EB7" s="24">
        <v>0</v>
      </c>
      <c r="EC7" s="24">
        <v>0</v>
      </c>
      <c r="ED7" s="24">
        <v>0</v>
      </c>
      <c r="EE7" s="24" t="s">
        <v>102</v>
      </c>
      <c r="EF7" s="24" t="s">
        <v>102</v>
      </c>
      <c r="EG7" s="24" t="s">
        <v>102</v>
      </c>
      <c r="EH7" s="24">
        <v>0</v>
      </c>
      <c r="EI7" s="24">
        <v>0</v>
      </c>
      <c r="EJ7" s="24" t="s">
        <v>102</v>
      </c>
      <c r="EK7" s="24" t="s">
        <v>102</v>
      </c>
      <c r="EL7" s="24" t="s">
        <v>102</v>
      </c>
      <c r="EM7" s="24">
        <v>0.02</v>
      </c>
      <c r="EN7" s="24">
        <v>0.01</v>
      </c>
      <c r="EO7" s="24">
        <v>0.03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2">
      <c r="B13" t="s">
        <v>110</v>
      </c>
      <c r="C13" t="s">
        <v>111</v>
      </c>
      <c r="D13" t="s">
        <v>112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toyoAdmin</cp:lastModifiedBy>
  <dcterms:created xsi:type="dcterms:W3CDTF">2022-12-01T01:35:27Z</dcterms:created>
  <dcterms:modified xsi:type="dcterms:W3CDTF">2023-02-20T01:47:07Z</dcterms:modified>
  <cp:category/>
</cp:coreProperties>
</file>