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883598C4-B007-4B2F-8802-34201BAA7F18}" xr6:coauthVersionLast="47" xr6:coauthVersionMax="47" xr10:uidLastSave="{00000000-0000-0000-0000-000000000000}"/>
  <workbookProtection workbookAlgorithmName="SHA-512" workbookHashValue="O7F/d4KDNFB9VLuoejgW+jpCkI3w/kFHKyjvLq3APRw8JntFxi53nD310VYMTyeV+JvooaY0KlU+uJIT53xADA==" workbookSaltValue="l+C3AuNyObCO2X6gEyR5YQ=="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I10"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<sst xmlns="http://schemas.openxmlformats.org/spreadsheetml/2006/main" count="231" uniqueCount="115">
  <si>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</si>
  <si>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</si>
  <si>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</si>
  <si>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</si>
  <si>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</si>
  <si>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</si>
  <si>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</si>
  <si>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</si>
  <si>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</si>
  <si>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</si>
  <si>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</si>
  <si>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</si>
  <si>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</si>
  <si>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</si>
  <si>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</si>
  <si>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</si>
  <si>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</si>
  <si>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</si>
  <si>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</si>
  <si>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</si>
  <si>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</si>
  <si>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</si>
  <si>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</si>
  <si>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</si>
  <si>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</si>
  <si>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</si>
  <si>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</si>
  <si>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</si>
  <si>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</si>
  <si>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</si>
  <si>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</si>
  <si>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</si>
  <si>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</si>
  <si>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</si>
  <si>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</si>
  <si>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</si>
  <si>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</si>
  <si>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</si>
  <si>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</si>
  <si>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</si>
  <si>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</si>
  <si>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</si>
  <si>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</si>
  <si>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</si>
  <si>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</si>
  <si>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</si>
  <si>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</si>
  <si>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</si>
  <si>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</si>
  <si>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</si>
  <si>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</si>
  <si>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</si>
  <si>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</si>
  <si>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</si>
  <si>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</si>
  <si>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</si>
  <si>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</si>
  <si>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</si>
  <si>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</si>
  <si>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</si>
  <si>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</si>
  <si>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</si>
  <si>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</si>
  <si>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</si>
  <si>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</si>
  <si>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</si>
  <si>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</si>
  <si>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</si>
  <si>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</si>
  <si>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</si>
  <si>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</si>
  <si>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</si>
  <si>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</si>
  <si>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</si>
  <si>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</si>
  <si>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</si>
  <si>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</si>
  <si>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</si>
  <si>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</si>
  <si>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</si>
  <si>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</si>
  <si>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</si>
  <si>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</si>
  <si>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</si>
  <si>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</si>
  <si>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</si>
  <si>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</si>
  <si>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</si>
  <si>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</si>
  <si>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</si>
  <si>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</si>
  <si>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</si>
  <si>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</si>
  <si>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</si>
  <si>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</si>
  <si>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</si>
  <si>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</si>
  <si>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</si>
  <si>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</si>
  <si>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</si>
  <si>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</si>
  <si>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</si>
  <si>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</si>
  <si>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</si>
  <si>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</si>
  <si>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</si>
  <si>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</si>
  <si>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</si>
  <si>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</si>
  <si>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</si>
  <si>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</si>
  <si>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</si>
  <si>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本市の下水道事業は、処理場を有する全国4番目の都市として昭和10年に野田処理場が運転を開始した歴史を有し、老朽化した資産・管渠を多く保有しているため、①有形固定資産減価償却率や②管渠老朽化率がともに類似団体平均値と比べ高くなっている。耐震診断に基づく施設の耐震化や老朽化した施設の計画的な更新と適切な維持管理による長寿命化を図ることが重要な課題となっていることから、今後も施設の修繕・改良・更新を計画的に推進する。
・③管渠改善率は令和4年度と比べ0.41ポイント上昇し、類似団体平均値と比べ高い水準となった。管渠施設の計画的な修繕・改良・更新を行っており、1年間の修繕・改良・更新管渠延長が令和4年度と比べ増加したためである。今後も計画に基づき、維持修繕・改築更新を継続して行っていく予定である。
</t>
    <rPh sb="217" eb="219">
      <t>レイワ</t>
    </rPh>
    <rPh sb="220" eb="221">
      <t>ネン</t>
    </rPh>
    <rPh sb="221" eb="222">
      <t>ド</t>
    </rPh>
    <rPh sb="223" eb="224">
      <t>クラ</t>
    </rPh>
    <rPh sb="233" eb="235">
      <t>ジョウショウ</t>
    </rPh>
    <rPh sb="247" eb="248">
      <t>タカ</t>
    </rPh>
    <rPh sb="256" eb="258">
      <t>カンキョ</t>
    </rPh>
    <rPh sb="258" eb="260">
      <t>シセツ</t>
    </rPh>
    <rPh sb="261" eb="264">
      <t>ケイカクテキ</t>
    </rPh>
    <rPh sb="265" eb="267">
      <t>シュウゼン</t>
    </rPh>
    <rPh sb="268" eb="270">
      <t>カイリョウ</t>
    </rPh>
    <rPh sb="271" eb="273">
      <t>コウシン</t>
    </rPh>
    <rPh sb="274" eb="275">
      <t>オコナ</t>
    </rPh>
    <rPh sb="297" eb="299">
      <t>レイワ</t>
    </rPh>
    <rPh sb="300" eb="302">
      <t>ネンド</t>
    </rPh>
    <rPh sb="303" eb="304">
      <t>クラ</t>
    </rPh>
    <rPh sb="305" eb="307">
      <t>ゾウカ</t>
    </rPh>
    <rPh sb="315" eb="317">
      <t>コンゴ</t>
    </rPh>
    <rPh sb="318" eb="320">
      <t>ケイカク</t>
    </rPh>
    <rPh sb="321" eb="322">
      <t>モト</t>
    </rPh>
    <rPh sb="325" eb="327">
      <t>イジ</t>
    </rPh>
    <rPh sb="327" eb="329">
      <t>シュウゼン</t>
    </rPh>
    <rPh sb="330" eb="332">
      <t>カイチク</t>
    </rPh>
    <rPh sb="332" eb="334">
      <t>コウシン</t>
    </rPh>
    <rPh sb="335" eb="337">
      <t>ケイゾク</t>
    </rPh>
    <rPh sb="339" eb="340">
      <t>オコナ</t>
    </rPh>
    <rPh sb="344" eb="346">
      <t>ヨテイ</t>
    </rPh>
    <phoneticPr fontId="4"/>
  </si>
  <si>
    <t>・経営の健全性・効率性については、令和5年度決算は令和4年度に引き続き経常黒字となったが、今後も人口減少や節水機器の普及等により、使用料の増加が見込めないため、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・経営戦略については、令和2年度に策定済みとなっており、令和7年度に見直し予定である。</t>
    <rPh sb="17" eb="19">
      <t>レイワ</t>
    </rPh>
    <rPh sb="25" eb="27">
      <t>レイワ</t>
    </rPh>
    <rPh sb="65" eb="68">
      <t>シヨウリョウ</t>
    </rPh>
    <rPh sb="69" eb="71">
      <t>ゾウカ</t>
    </rPh>
    <rPh sb="72" eb="74">
      <t>ミコ</t>
    </rPh>
    <rPh sb="225" eb="227">
      <t>シセツ</t>
    </rPh>
    <rPh sb="229" eb="231">
      <t>ヘイセイ</t>
    </rPh>
    <rPh sb="233" eb="234">
      <t>ネン</t>
    </rPh>
    <rPh sb="234" eb="235">
      <t>ド</t>
    </rPh>
    <rPh sb="236" eb="237">
      <t>クラ</t>
    </rPh>
    <rPh sb="243" eb="245">
      <t>カコウ</t>
    </rPh>
    <rPh sb="301" eb="303">
      <t>レイワ</t>
    </rPh>
    <rPh sb="304" eb="305">
      <t>ネン</t>
    </rPh>
    <rPh sb="305" eb="306">
      <t>ド</t>
    </rPh>
    <rPh sb="307" eb="309">
      <t>ミナオ</t>
    </rPh>
    <rPh sb="310" eb="312">
      <t>ヨテイ</t>
    </rPh>
    <phoneticPr fontId="4"/>
  </si>
  <si>
    <t>・①経常収支比率は、令和4年度と比べ2.56ポイント減少し、類似団体平均値と比べて低い水準に転じた。主な要因は、雨水処理負担金等の増加により経常収益は増加したものの、減価償却費の増加により経常費用が大きく増加したためである。類似団体平均値を下回ったため、事業運営の効率化を図り、安定した経営に努める。
・③流動比率は、令和4年度と比べ7.86ポイント上昇し、類似団体平均値と比べて高い水準である。引き続き支払能力を高めるべく経営改善を図る。
・④企業債残高対事業規模比率は類似団体平均値と比べて低い水準である。今後も豊橋市上下水道ビジョンに基づき計画的に企業債の借入を行い適切な水準を維持していく必要がある。
・⑤経費回収率は、令和4年度と比べ5.06ポイント減少したものの、類似団体平均値と比べて高い水準である。主な要因は、下水道使用料が減少した一方、減価償却費等の汚水処理費が増加したためである。
・⑥汚水処理原価は、令和4年度と比べ6.92円増加したものの、類似団体平均値より低い水準である。主な要因は、減価償却費等の汚水処理費用が増加したためである。
・⑦施設利用率は令和5年6月に野田処理場休止し、処理区の統合を行ったため、類似団体平均値と同程度の水準となった。今後も施設の利用状況を踏まえた規模の適正化について検討を進め、⑧水洗化率についても更なる向上に努める。</t>
    <rPh sb="10" eb="12">
      <t>レイワ</t>
    </rPh>
    <rPh sb="14" eb="15">
      <t>ド</t>
    </rPh>
    <rPh sb="26" eb="28">
      <t>ゲンショウ</t>
    </rPh>
    <rPh sb="30" eb="34">
      <t>ルイジダンタイ</t>
    </rPh>
    <rPh sb="41" eb="42">
      <t>ヒク</t>
    </rPh>
    <rPh sb="46" eb="47">
      <t>テン</t>
    </rPh>
    <rPh sb="50" eb="51">
      <t>オモ</t>
    </rPh>
    <rPh sb="52" eb="54">
      <t>ヨウイン</t>
    </rPh>
    <rPh sb="63" eb="64">
      <t>トウ</t>
    </rPh>
    <rPh sb="65" eb="67">
      <t>ゾウカ</t>
    </rPh>
    <rPh sb="70" eb="72">
      <t>ケイジョウ</t>
    </rPh>
    <rPh sb="72" eb="74">
      <t>シュウエキ</t>
    </rPh>
    <rPh sb="75" eb="77">
      <t>ゾウカ</t>
    </rPh>
    <rPh sb="83" eb="88">
      <t>ゲンカショウキャクヒ</t>
    </rPh>
    <rPh sb="89" eb="91">
      <t>ゾウカ</t>
    </rPh>
    <rPh sb="94" eb="96">
      <t>ケイジョウ</t>
    </rPh>
    <rPh sb="96" eb="98">
      <t>ヒヨウ</t>
    </rPh>
    <rPh sb="99" eb="100">
      <t>オオ</t>
    </rPh>
    <rPh sb="102" eb="104">
      <t>ゾウカ</t>
    </rPh>
    <rPh sb="112" eb="114">
      <t>ルイジ</t>
    </rPh>
    <rPh sb="114" eb="116">
      <t>ダンタイ</t>
    </rPh>
    <rPh sb="116" eb="118">
      <t>ヘイキン</t>
    </rPh>
    <rPh sb="118" eb="119">
      <t>チ</t>
    </rPh>
    <rPh sb="120" eb="122">
      <t>シタマワ</t>
    </rPh>
    <rPh sb="136" eb="137">
      <t>ハカ</t>
    </rPh>
    <rPh sb="146" eb="147">
      <t>ツト</t>
    </rPh>
    <rPh sb="179" eb="183">
      <t>ルイジダンタイ</t>
    </rPh>
    <rPh sb="198" eb="199">
      <t>ヒ</t>
    </rPh>
    <rPh sb="200" eb="201">
      <t>ツヅ</t>
    </rPh>
    <rPh sb="223" eb="226">
      <t>キギョウサイ</t>
    </rPh>
    <rPh sb="226" eb="228">
      <t>ザンダカ</t>
    </rPh>
    <rPh sb="228" eb="229">
      <t>タイ</t>
    </rPh>
    <rPh sb="229" eb="233">
      <t>ジギョウキボ</t>
    </rPh>
    <rPh sb="233" eb="235">
      <t>ヒリツ</t>
    </rPh>
    <rPh sb="236" eb="240">
      <t>ルイジダンタイ</t>
    </rPh>
    <rPh sb="240" eb="243">
      <t>ヘイキンチ</t>
    </rPh>
    <rPh sb="244" eb="245">
      <t>クラ</t>
    </rPh>
    <rPh sb="247" eb="248">
      <t>ヒク</t>
    </rPh>
    <rPh sb="249" eb="251">
      <t>スイジュン</t>
    </rPh>
    <rPh sb="255" eb="257">
      <t>コンゴ</t>
    </rPh>
    <rPh sb="281" eb="283">
      <t>カリイレ</t>
    </rPh>
    <rPh sb="286" eb="288">
      <t>テキセツ</t>
    </rPh>
    <rPh sb="289" eb="291">
      <t>スイジュン</t>
    </rPh>
    <rPh sb="292" eb="294">
      <t>イジ</t>
    </rPh>
    <rPh sb="298" eb="300">
      <t>ヒツヨウ</t>
    </rPh>
    <rPh sb="314" eb="316">
      <t>レイワ</t>
    </rPh>
    <rPh sb="318" eb="319">
      <t>ド</t>
    </rPh>
    <rPh sb="320" eb="321">
      <t>クラ</t>
    </rPh>
    <rPh sb="330" eb="332">
      <t>ゲンショウ</t>
    </rPh>
    <rPh sb="338" eb="342">
      <t>ルイジダンタイ</t>
    </rPh>
    <rPh sb="342" eb="345">
      <t>ヘイキンチ</t>
    </rPh>
    <rPh sb="363" eb="366">
      <t>ゲスイドウ</t>
    </rPh>
    <rPh sb="366" eb="369">
      <t>シヨウリョウ</t>
    </rPh>
    <rPh sb="370" eb="372">
      <t>ゲンショウ</t>
    </rPh>
    <rPh sb="374" eb="376">
      <t>イッポウ</t>
    </rPh>
    <rPh sb="381" eb="382">
      <t>ヒ</t>
    </rPh>
    <rPh sb="382" eb="383">
      <t>トウ</t>
    </rPh>
    <rPh sb="384" eb="386">
      <t>オスイ</t>
    </rPh>
    <rPh sb="386" eb="388">
      <t>ショリ</t>
    </rPh>
    <rPh sb="388" eb="389">
      <t>ヒ</t>
    </rPh>
    <rPh sb="390" eb="392">
      <t>ゾウカ</t>
    </rPh>
    <rPh sb="411" eb="413">
      <t>レイワ</t>
    </rPh>
    <rPh sb="415" eb="416">
      <t>ド</t>
    </rPh>
    <rPh sb="417" eb="418">
      <t>クラ</t>
    </rPh>
    <rPh sb="424" eb="426">
      <t>ゾウカ</t>
    </rPh>
    <rPh sb="432" eb="436">
      <t>ルイジダンタイ</t>
    </rPh>
    <rPh sb="455" eb="459">
      <t>ゲンカショウキャク</t>
    </rPh>
    <rPh sb="459" eb="460">
      <t>ヒ</t>
    </rPh>
    <rPh sb="469" eb="471">
      <t>ゾウカ</t>
    </rPh>
    <rPh sb="488" eb="490">
      <t>レイワ</t>
    </rPh>
    <rPh sb="491" eb="492">
      <t>ネン</t>
    </rPh>
    <rPh sb="493" eb="494">
      <t>ガツ</t>
    </rPh>
    <rPh sb="495" eb="500">
      <t>ノダショリジョウ</t>
    </rPh>
    <rPh sb="500" eb="502">
      <t>キュウシ</t>
    </rPh>
    <rPh sb="504" eb="507">
      <t>ショリク</t>
    </rPh>
    <rPh sb="508" eb="510">
      <t>トウゴウ</t>
    </rPh>
    <rPh sb="511" eb="512">
      <t>オコナ</t>
    </rPh>
    <rPh sb="517" eb="521">
      <t>ルイジダンタイ</t>
    </rPh>
    <rPh sb="525" eb="528">
      <t>ドウテイド</t>
    </rPh>
    <rPh sb="536" eb="538">
      <t>コンゴ</t>
    </rPh>
    <rPh sb="547" eb="548">
      <t>フ</t>
    </rPh>
    <rPh sb="554" eb="557">
      <t>テキセイカ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</si>
</sst>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0.26</c:v>
                </c:pt>
                <c:pt idx="1">
                  <c:v>0.13</c:v>
                </c:pt>
                <c:pt idx="2">
                  <c:v>0.12</c:v>
                </c:pt>
                <c:pt idx="3">
                  <c:v>0.19</c:v>
                </c:pt>
                <c:pt idx="4">
                  <c:v>0.6</c:v>
                </c:pt>
              </c:numCache>
            </c:numRef>
          </c:val>
          <c:extLst>
            <c:ext xmlns:c16="http://schemas.microsoft.com/office/drawing/2014/chart" uri="{C3380CC4-5D6E-409C-BE32-E72D297353CC}">
              <c16:uniqueId val="{00000000-D1E8-46BE-BF68-AB39C61859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D1E8-46BE-BF68-AB39C61859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53.16</c:v>
                </c:pt>
                <c:pt idx="1">
                  <c:v>52.79</c:v>
                </c:pt>
                <c:pt idx="2">
                  <c:v>52.78</c:v>
                </c:pt>
                <c:pt idx="3">
                  <c:v>53.34</c:v>
                </c:pt>
                <c:pt idx="4">
                  <c:v>62.86</c:v>
                </c:pt>
              </c:numCache>
            </c:numRef>
          </c:val>
          <c:extLst>
            <c:ext xmlns:c16="http://schemas.microsoft.com/office/drawing/2014/chart" uri="{C3380CC4-5D6E-409C-BE32-E72D297353CC}">
              <c16:uniqueId val="{00000000-9ECE-4806-B240-1F74895DDF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9ECE-4806-B240-1F74895DDF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97.43</c:v>
                </c:pt>
                <c:pt idx="1">
                  <c:v>97.36</c:v>
                </c:pt>
                <c:pt idx="2">
                  <c:v>97.43</c:v>
                </c:pt>
                <c:pt idx="3">
                  <c:v>97.49</c:v>
                </c:pt>
                <c:pt idx="4">
                  <c:v>97.57</c:v>
                </c:pt>
              </c:numCache>
            </c:numRef>
          </c:val>
          <c:extLst>
            <c:ext xmlns:c16="http://schemas.microsoft.com/office/drawing/2014/chart" uri="{C3380CC4-5D6E-409C-BE32-E72D297353CC}">
              <c16:uniqueId val="{00000000-5F27-45A0-942D-7CC8185386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5F27-45A0-942D-7CC8185386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108.4</c:v>
                </c:pt>
                <c:pt idx="1">
                  <c:v>110.21</c:v>
                </c:pt>
                <c:pt idx="2">
                  <c:v>110.37</c:v>
                </c:pt>
                <c:pt idx="3">
                  <c:v>106.68</c:v>
                </c:pt>
                <c:pt idx="4">
                  <c:v>104.12</c:v>
                </c:pt>
              </c:numCache>
            </c:numRef>
          </c:val>
          <c:extLst>
            <c:ext xmlns:c16="http://schemas.microsoft.com/office/drawing/2014/chart" uri="{C3380CC4-5D6E-409C-BE32-E72D297353CC}">
              <c16:uniqueId val="{00000000-2567-4DF6-8860-B8128CB381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2567-4DF6-8860-B8128CB381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49.25</c:v>
                </c:pt>
                <c:pt idx="1">
                  <c:v>51.08</c:v>
                </c:pt>
                <c:pt idx="2">
                  <c:v>52.32</c:v>
                </c:pt>
                <c:pt idx="3">
                  <c:v>50.25</c:v>
                </c:pt>
                <c:pt idx="4">
                  <c:v>50.98</c:v>
                </c:pt>
              </c:numCache>
            </c:numRef>
          </c:val>
          <c:extLst>
            <c:ext xmlns:c16="http://schemas.microsoft.com/office/drawing/2014/chart" uri="{C3380CC4-5D6E-409C-BE32-E72D297353CC}">
              <c16:uniqueId val="{00000000-8F69-40DD-8177-DB67E389A5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8F69-40DD-8177-DB67E389A5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15.21</c:v>
                </c:pt>
                <c:pt idx="1">
                  <c:v>16.489999999999998</c:v>
                </c:pt>
                <c:pt idx="2">
                  <c:v>18.079999999999998</c:v>
                </c:pt>
                <c:pt idx="3">
                  <c:v>20.079999999999998</c:v>
                </c:pt>
                <c:pt idx="4">
                  <c:v>21.52</c:v>
                </c:pt>
              </c:numCache>
            </c:numRef>
          </c:val>
          <c:extLst>
            <c:ext xmlns:c16="http://schemas.microsoft.com/office/drawing/2014/chart" uri="{C3380CC4-5D6E-409C-BE32-E72D297353CC}">
              <c16:uniqueId val="{00000000-2516-4E58-96EA-97C7D47717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2516-4E58-96EA-97C7D47717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3E-4412-A141-D2FEB3F3D2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863E-4412-A141-D2FEB3F3D2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88.68</c:v>
                </c:pt>
                <c:pt idx="1">
                  <c:v>94.49</c:v>
                </c:pt>
                <c:pt idx="2">
                  <c:v>104.72</c:v>
                </c:pt>
                <c:pt idx="3">
                  <c:v>105.92</c:v>
                </c:pt>
                <c:pt idx="4">
                  <c:v>113.78</c:v>
                </c:pt>
              </c:numCache>
            </c:numRef>
          </c:val>
          <c:extLst>
            <c:ext xmlns:c16="http://schemas.microsoft.com/office/drawing/2014/chart" uri="{C3380CC4-5D6E-409C-BE32-E72D297353CC}">
              <c16:uniqueId val="{00000000-1186-4B20-B986-3B3DC330474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1186-4B20-B986-3B3DC330474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514.59</c:v>
                </c:pt>
                <c:pt idx="1">
                  <c:v>516.29999999999995</c:v>
                </c:pt>
                <c:pt idx="2">
                  <c:v>523.83000000000004</c:v>
                </c:pt>
                <c:pt idx="3">
                  <c:v>546.30999999999995</c:v>
                </c:pt>
                <c:pt idx="4">
                  <c:v>554.21</c:v>
                </c:pt>
              </c:numCache>
            </c:numRef>
          </c:val>
          <c:extLst>
            <c:ext xmlns:c16="http://schemas.microsoft.com/office/drawing/2014/chart" uri="{C3380CC4-5D6E-409C-BE32-E72D297353CC}">
              <c16:uniqueId val="{00000000-7BD5-48D1-BD6D-56E713DD0C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7BD5-48D1-BD6D-56E713DD0C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109.89</c:v>
                </c:pt>
                <c:pt idx="1">
                  <c:v>115.59</c:v>
                </c:pt>
                <c:pt idx="2">
                  <c:v>115.5</c:v>
                </c:pt>
                <c:pt idx="3">
                  <c:v>108.29</c:v>
                </c:pt>
                <c:pt idx="4">
                  <c:v>103.23</c:v>
                </c:pt>
              </c:numCache>
            </c:numRef>
          </c:val>
          <c:extLst>
            <c:ext xmlns:c16="http://schemas.microsoft.com/office/drawing/2014/chart" uri="{C3380CC4-5D6E-409C-BE32-E72D297353CC}">
              <c16:uniqueId val="{00000000-3AD4-463F-94E0-8131179A50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3AD4-463F-94E0-8131179A50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137.55000000000001</c:v>
                </c:pt>
                <c:pt idx="1">
                  <c:v>128.85</c:v>
                </c:pt>
                <c:pt idx="2">
                  <c:v>129.16999999999999</c:v>
                </c:pt>
                <c:pt idx="3">
                  <c:v>138.04</c:v>
                </c:pt>
                <c:pt idx="4">
                  <c:v>144.96</c:v>
                </c:pt>
              </c:numCache>
            </c:numRef>
          </c:val>
          <c:extLst>
            <c:ext xmlns:c16="http://schemas.microsoft.com/office/drawing/2014/chart" uri="{C3380CC4-5D6E-409C-BE32-E72D297353CC}">
              <c16:uniqueId val="{00000000-B7DB-4E7B-BE57-EB6E3305B5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B7DB-4E7B-BE57-EB6E3305B5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豊橋市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Ac1</v>
      </c>
      <c r="X8" s="64"/>
      <c r="Y8" s="64"/>
      <c r="Z8" s="64"/>
      <c r="AA8" s="64"/>
      <c r="AB8" s="64"/>
      <c r="AC8" s="64"/>
      <c r="AD8" s="65" t="str">
        <f>データ!$M$6</f>
        <v>自治体職員</v>
      </c>
      <c r="AE8" s="65"/>
      <c r="AF8" s="65"/>
      <c r="AG8" s="65"/>
      <c r="AH8" s="65"/>
      <c r="AI8" s="65"/>
      <c r="AJ8" s="65"/>
      <c r="AK8" s="3"/>
      <c r="AL8" s="45">
        <f>データ!S6</f>
        <v>368686</v>
      </c>
      <c r="AM8" s="45"/>
      <c r="AN8" s="45"/>
      <c r="AO8" s="45"/>
      <c r="AP8" s="45"/>
      <c r="AQ8" s="45"/>
      <c r="AR8" s="45"/>
      <c r="AS8" s="45"/>
      <c r="AT8" s="44">
        <f>データ!T6</f>
        <v>262</v>
      </c>
      <c r="AU8" s="44"/>
      <c r="AV8" s="44"/>
      <c r="AW8" s="44"/>
      <c r="AX8" s="44"/>
      <c r="AY8" s="44"/>
      <c r="AZ8" s="44"/>
      <c r="BA8" s="44"/>
      <c r="BB8" s="44">
        <f>データ!U6</f>
        <v>1407.2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68.89</v>
      </c>
      <c r="J10" s="44"/>
      <c r="K10" s="44"/>
      <c r="L10" s="44"/>
      <c r="M10" s="44"/>
      <c r="N10" s="44"/>
      <c r="O10" s="44"/>
      <c r="P10" s="44">
        <f>データ!P6</f>
        <v>71.489999999999995</v>
      </c>
      <c r="Q10" s="44"/>
      <c r="R10" s="44"/>
      <c r="S10" s="44"/>
      <c r="T10" s="44"/>
      <c r="U10" s="44"/>
      <c r="V10" s="44"/>
      <c r="W10" s="44">
        <f>データ!Q6</f>
        <v>73.77</v>
      </c>
      <c r="X10" s="44"/>
      <c r="Y10" s="44"/>
      <c r="Z10" s="44"/>
      <c r="AA10" s="44"/>
      <c r="AB10" s="44"/>
      <c r="AC10" s="44"/>
      <c r="AD10" s="45">
        <f>データ!R6</f>
        <v>2277</v>
      </c>
      <c r="AE10" s="45"/>
      <c r="AF10" s="45"/>
      <c r="AG10" s="45"/>
      <c r="AH10" s="45"/>
      <c r="AI10" s="45"/>
      <c r="AJ10" s="45"/>
      <c r="AK10" s="2"/>
      <c r="AL10" s="45">
        <f>データ!V6</f>
        <v>262487</v>
      </c>
      <c r="AM10" s="45"/>
      <c r="AN10" s="45"/>
      <c r="AO10" s="45"/>
      <c r="AP10" s="45"/>
      <c r="AQ10" s="45"/>
      <c r="AR10" s="45"/>
      <c r="AS10" s="45"/>
      <c r="AT10" s="44">
        <f>データ!W6</f>
        <v>45.05</v>
      </c>
      <c r="AU10" s="44"/>
      <c r="AV10" s="44"/>
      <c r="AW10" s="44"/>
      <c r="AX10" s="44"/>
      <c r="AY10" s="44"/>
      <c r="AZ10" s="44"/>
      <c r="BA10" s="44"/>
      <c r="BB10" s="44">
        <f>データ!X6</f>
        <v>5826.57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xiBB6FpGsvfs7mfZsNAUm0G9MhAAkjAE8TTQCqiHg0xq5Icpbm/yDkmiSPN1VQjiteIRFLgyBHjklxYTF/ibA==" saltValue="hQJHLhrBeUHeNPeNqfc8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232017</v>
      </c>
      <c r="D6" s="19">
        <f t="shared" si="3"/>
        <v>46</v>
      </c>
      <c r="E6" s="19">
        <f t="shared" si="3"/>
        <v>17</v>
      </c>
      <c r="F6" s="19">
        <f t="shared" si="3"/>
        <v>1</v>
      </c>
      <c r="G6" s="19">
        <f t="shared" si="3"/>
        <v>0</v>
      </c>
      <c r="H6" s="19" t="str">
        <f t="shared" si="3"/>
        <v>愛知県　豊橋市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68.89</v>
      </c>
      <c r="P6" s="20">
        <f t="shared" si="3"/>
        <v>71.489999999999995</v>
      </c>
      <c r="Q6" s="20">
        <f t="shared" si="3"/>
        <v>73.77</v>
      </c>
      <c r="R6" s="20">
        <f t="shared" si="3"/>
        <v>2277</v>
      </c>
      <c r="S6" s="20">
        <f t="shared" si="3"/>
        <v>368686</v>
      </c>
      <c r="T6" s="20">
        <f t="shared" si="3"/>
        <v>262</v>
      </c>
      <c r="U6" s="20">
        <f t="shared" si="3"/>
        <v>1407.2</v>
      </c>
      <c r="V6" s="20">
        <f t="shared" si="3"/>
        <v>262487</v>
      </c>
      <c r="W6" s="20">
        <f t="shared" si="3"/>
        <v>45.05</v>
      </c>
      <c r="X6" s="20">
        <f t="shared" si="3"/>
        <v>5826.57</v>
      </c>
      <c r="Y6" s="21">
        <f>IF(Y7="",NA(),Y7)</f>
        <v>108.4</v>
      </c>
      <c r="Z6" s="21">
        <f t="shared" ref="Z6:AH6" si="4">IF(Z7="",NA(),Z7)</f>
        <v>110.21</v>
      </c>
      <c r="AA6" s="21">
        <f t="shared" si="4"/>
        <v>110.37</v>
      </c>
      <c r="AB6" s="21">
        <f t="shared" si="4"/>
        <v>106.68</v>
      </c>
      <c r="AC6" s="21">
        <f t="shared" si="4"/>
        <v>104.12</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88.68</v>
      </c>
      <c r="AV6" s="21">
        <f t="shared" ref="AV6:BD6" si="6">IF(AV7="",NA(),AV7)</f>
        <v>94.49</v>
      </c>
      <c r="AW6" s="21">
        <f t="shared" si="6"/>
        <v>104.72</v>
      </c>
      <c r="AX6" s="21">
        <f t="shared" si="6"/>
        <v>105.92</v>
      </c>
      <c r="AY6" s="21">
        <f t="shared" si="6"/>
        <v>113.78</v>
      </c>
      <c r="AZ6" s="21">
        <f t="shared" si="6"/>
        <v>73.02</v>
      </c>
      <c r="BA6" s="21">
        <f t="shared" si="6"/>
        <v>72.930000000000007</v>
      </c>
      <c r="BB6" s="21">
        <f t="shared" si="6"/>
        <v>80.08</v>
      </c>
      <c r="BC6" s="21">
        <f t="shared" si="6"/>
        <v>87.33</v>
      </c>
      <c r="BD6" s="21">
        <f t="shared" si="6"/>
        <v>92.26</v>
      </c>
      <c r="BE6" s="20" t="str">
        <f>IF(BE7="","",IF(BE7="-","【-】","【"&amp;SUBSTITUTE(TEXT(BE7,"#,##0.00"),"-","△")&amp;"】"))</f>
        <v>【78.43】</v>
      </c>
      <c r="BF6" s="21">
        <f>IF(BF7="",NA(),BF7)</f>
        <v>514.59</v>
      </c>
      <c r="BG6" s="21">
        <f t="shared" ref="BG6:BO6" si="7">IF(BG7="",NA(),BG7)</f>
        <v>516.29999999999995</v>
      </c>
      <c r="BH6" s="21">
        <f t="shared" si="7"/>
        <v>523.83000000000004</v>
      </c>
      <c r="BI6" s="21">
        <f t="shared" si="7"/>
        <v>546.30999999999995</v>
      </c>
      <c r="BJ6" s="21">
        <f t="shared" si="7"/>
        <v>554.21</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109.89</v>
      </c>
      <c r="BR6" s="21">
        <f t="shared" ref="BR6:BZ6" si="8">IF(BR7="",NA(),BR7)</f>
        <v>115.59</v>
      </c>
      <c r="BS6" s="21">
        <f t="shared" si="8"/>
        <v>115.5</v>
      </c>
      <c r="BT6" s="21">
        <f t="shared" si="8"/>
        <v>108.29</v>
      </c>
      <c r="BU6" s="21">
        <f t="shared" si="8"/>
        <v>103.23</v>
      </c>
      <c r="BV6" s="21">
        <f t="shared" si="8"/>
        <v>97.91</v>
      </c>
      <c r="BW6" s="21">
        <f t="shared" si="8"/>
        <v>98.61</v>
      </c>
      <c r="BX6" s="21">
        <f t="shared" si="8"/>
        <v>98.75</v>
      </c>
      <c r="BY6" s="21">
        <f t="shared" si="8"/>
        <v>98.36</v>
      </c>
      <c r="BZ6" s="21">
        <f t="shared" si="8"/>
        <v>97.29</v>
      </c>
      <c r="CA6" s="20" t="str">
        <f>IF(CA7="","",IF(CA7="-","【-】","【"&amp;SUBSTITUTE(TEXT(CA7,"#,##0.00"),"-","△")&amp;"】"))</f>
        <v>【97.81】</v>
      </c>
      <c r="CB6" s="21">
        <f>IF(CB7="",NA(),CB7)</f>
        <v>137.55000000000001</v>
      </c>
      <c r="CC6" s="21">
        <f t="shared" ref="CC6:CK6" si="9">IF(CC7="",NA(),CC7)</f>
        <v>128.85</v>
      </c>
      <c r="CD6" s="21">
        <f t="shared" si="9"/>
        <v>129.16999999999999</v>
      </c>
      <c r="CE6" s="21">
        <f t="shared" si="9"/>
        <v>138.04</v>
      </c>
      <c r="CF6" s="21">
        <f t="shared" si="9"/>
        <v>144.96</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53.16</v>
      </c>
      <c r="CN6" s="21">
        <f t="shared" ref="CN6:CV6" si="10">IF(CN7="",NA(),CN7)</f>
        <v>52.79</v>
      </c>
      <c r="CO6" s="21">
        <f t="shared" si="10"/>
        <v>52.78</v>
      </c>
      <c r="CP6" s="21">
        <f t="shared" si="10"/>
        <v>53.34</v>
      </c>
      <c r="CQ6" s="21">
        <f t="shared" si="10"/>
        <v>62.86</v>
      </c>
      <c r="CR6" s="21">
        <f t="shared" si="10"/>
        <v>61.32</v>
      </c>
      <c r="CS6" s="21">
        <f t="shared" si="10"/>
        <v>61.7</v>
      </c>
      <c r="CT6" s="21">
        <f t="shared" si="10"/>
        <v>63.04</v>
      </c>
      <c r="CU6" s="21">
        <f t="shared" si="10"/>
        <v>60.55</v>
      </c>
      <c r="CV6" s="21">
        <f t="shared" si="10"/>
        <v>61.49</v>
      </c>
      <c r="CW6" s="20" t="str">
        <f>IF(CW7="","",IF(CW7="-","【-】","【"&amp;SUBSTITUTE(TEXT(CW7,"#,##0.00"),"-","△")&amp;"】"))</f>
        <v>【58.94】</v>
      </c>
      <c r="CX6" s="21">
        <f>IF(CX7="",NA(),CX7)</f>
        <v>97.43</v>
      </c>
      <c r="CY6" s="21">
        <f t="shared" ref="CY6:DG6" si="11">IF(CY7="",NA(),CY7)</f>
        <v>97.36</v>
      </c>
      <c r="CZ6" s="21">
        <f t="shared" si="11"/>
        <v>97.43</v>
      </c>
      <c r="DA6" s="21">
        <f t="shared" si="11"/>
        <v>97.49</v>
      </c>
      <c r="DB6" s="21">
        <f t="shared" si="11"/>
        <v>97.57</v>
      </c>
      <c r="DC6" s="21">
        <f t="shared" si="11"/>
        <v>94.58</v>
      </c>
      <c r="DD6" s="21">
        <f t="shared" si="11"/>
        <v>94.56</v>
      </c>
      <c r="DE6" s="21">
        <f t="shared" si="11"/>
        <v>94.75</v>
      </c>
      <c r="DF6" s="21">
        <f t="shared" si="11"/>
        <v>94.92</v>
      </c>
      <c r="DG6" s="21">
        <f t="shared" si="11"/>
        <v>95.01</v>
      </c>
      <c r="DH6" s="20" t="str">
        <f>IF(DH7="","",IF(DH7="-","【-】","【"&amp;SUBSTITUTE(TEXT(DH7,"#,##0.00"),"-","△")&amp;"】"))</f>
        <v>【95.91】</v>
      </c>
      <c r="DI6" s="21">
        <f>IF(DI7="",NA(),DI7)</f>
        <v>49.25</v>
      </c>
      <c r="DJ6" s="21">
        <f t="shared" ref="DJ6:DR6" si="12">IF(DJ7="",NA(),DJ7)</f>
        <v>51.08</v>
      </c>
      <c r="DK6" s="21">
        <f t="shared" si="12"/>
        <v>52.32</v>
      </c>
      <c r="DL6" s="21">
        <f t="shared" si="12"/>
        <v>50.25</v>
      </c>
      <c r="DM6" s="21">
        <f t="shared" si="12"/>
        <v>50.98</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15.21</v>
      </c>
      <c r="DU6" s="21">
        <f t="shared" ref="DU6:EC6" si="13">IF(DU7="",NA(),DU7)</f>
        <v>16.489999999999998</v>
      </c>
      <c r="DV6" s="21">
        <f t="shared" si="13"/>
        <v>18.079999999999998</v>
      </c>
      <c r="DW6" s="21">
        <f t="shared" si="13"/>
        <v>20.079999999999998</v>
      </c>
      <c r="DX6" s="21">
        <f t="shared" si="13"/>
        <v>21.52</v>
      </c>
      <c r="DY6" s="21">
        <f t="shared" si="13"/>
        <v>4.95</v>
      </c>
      <c r="DZ6" s="21">
        <f t="shared" si="13"/>
        <v>5.64</v>
      </c>
      <c r="EA6" s="21">
        <f t="shared" si="13"/>
        <v>6.43</v>
      </c>
      <c r="EB6" s="21">
        <f t="shared" si="13"/>
        <v>7.75</v>
      </c>
      <c r="EC6" s="21">
        <f t="shared" si="13"/>
        <v>9.44</v>
      </c>
      <c r="ED6" s="20" t="str">
        <f>IF(ED7="","",IF(ED7="-","【-】","【"&amp;SUBSTITUTE(TEXT(ED7,"#,##0.00"),"-","△")&amp;"】"))</f>
        <v>【8.68】</v>
      </c>
      <c r="EE6" s="21">
        <f>IF(EE7="",NA(),EE7)</f>
        <v>0.26</v>
      </c>
      <c r="EF6" s="21">
        <f t="shared" ref="EF6:EN6" si="14">IF(EF7="",NA(),EF7)</f>
        <v>0.13</v>
      </c>
      <c r="EG6" s="21">
        <f t="shared" si="14"/>
        <v>0.12</v>
      </c>
      <c r="EH6" s="21">
        <f t="shared" si="14"/>
        <v>0.19</v>
      </c>
      <c r="EI6" s="21">
        <f t="shared" si="14"/>
        <v>0.6</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232017</v>
      </c>
      <c r="D7" s="23">
        <v>46</v>
      </c>
      <c r="E7" s="23">
        <v>17</v>
      </c>
      <c r="F7" s="23">
        <v>1</v>
      </c>
      <c r="G7" s="23">
        <v>0</v>
      </c>
      <c r="H7" s="23" t="s">
        <v>96</v>
      </c>
      <c r="I7" s="23" t="s">
        <v>97</v>
      </c>
      <c r="J7" s="23" t="s">
        <v>98</v>
      </c>
      <c r="K7" s="23" t="s">
        <v>99</v>
      </c>
      <c r="L7" s="23" t="s">
        <v>100</v>
      </c>
      <c r="M7" s="23" t="s">
        <v>101</v>
      </c>
      <c r="N7" s="24" t="s">
        <v>102</v>
      </c>
      <c r="O7" s="24">
        <v>68.89</v>
      </c>
      <c r="P7" s="24">
        <v>71.489999999999995</v>
      </c>
      <c r="Q7" s="24">
        <v>73.77</v>
      </c>
      <c r="R7" s="24">
        <v>2277</v>
      </c>
      <c r="S7" s="24">
        <v>368686</v>
      </c>
      <c r="T7" s="24">
        <v>262</v>
      </c>
      <c r="U7" s="24">
        <v>1407.2</v>
      </c>
      <c r="V7" s="24">
        <v>262487</v>
      </c>
      <c r="W7" s="24">
        <v>45.05</v>
      </c>
      <c r="X7" s="24">
        <v>5826.57</v>
      </c>
      <c r="Y7" s="24">
        <v>108.4</v>
      </c>
      <c r="Z7" s="24">
        <v>110.21</v>
      </c>
      <c r="AA7" s="24">
        <v>110.37</v>
      </c>
      <c r="AB7" s="24">
        <v>106.68</v>
      </c>
      <c r="AC7" s="24">
        <v>104.12</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88.68</v>
      </c>
      <c r="AV7" s="24">
        <v>94.49</v>
      </c>
      <c r="AW7" s="24">
        <v>104.72</v>
      </c>
      <c r="AX7" s="24">
        <v>105.92</v>
      </c>
      <c r="AY7" s="24">
        <v>113.78</v>
      </c>
      <c r="AZ7" s="24">
        <v>73.02</v>
      </c>
      <c r="BA7" s="24">
        <v>72.930000000000007</v>
      </c>
      <c r="BB7" s="24">
        <v>80.08</v>
      </c>
      <c r="BC7" s="24">
        <v>87.33</v>
      </c>
      <c r="BD7" s="24">
        <v>92.26</v>
      </c>
      <c r="BE7" s="24">
        <v>78.430000000000007</v>
      </c>
      <c r="BF7" s="24">
        <v>514.59</v>
      </c>
      <c r="BG7" s="24">
        <v>516.29999999999995</v>
      </c>
      <c r="BH7" s="24">
        <v>523.83000000000004</v>
      </c>
      <c r="BI7" s="24">
        <v>546.30999999999995</v>
      </c>
      <c r="BJ7" s="24">
        <v>554.21</v>
      </c>
      <c r="BK7" s="24">
        <v>708.89</v>
      </c>
      <c r="BL7" s="24">
        <v>730.52</v>
      </c>
      <c r="BM7" s="24">
        <v>672.33</v>
      </c>
      <c r="BN7" s="24">
        <v>668.8</v>
      </c>
      <c r="BO7" s="24">
        <v>652.79999999999995</v>
      </c>
      <c r="BP7" s="24">
        <v>630.82000000000005</v>
      </c>
      <c r="BQ7" s="24">
        <v>109.89</v>
      </c>
      <c r="BR7" s="24">
        <v>115.59</v>
      </c>
      <c r="BS7" s="24">
        <v>115.5</v>
      </c>
      <c r="BT7" s="24">
        <v>108.29</v>
      </c>
      <c r="BU7" s="24">
        <v>103.23</v>
      </c>
      <c r="BV7" s="24">
        <v>97.91</v>
      </c>
      <c r="BW7" s="24">
        <v>98.61</v>
      </c>
      <c r="BX7" s="24">
        <v>98.75</v>
      </c>
      <c r="BY7" s="24">
        <v>98.36</v>
      </c>
      <c r="BZ7" s="24">
        <v>97.29</v>
      </c>
      <c r="CA7" s="24">
        <v>97.81</v>
      </c>
      <c r="CB7" s="24">
        <v>137.55000000000001</v>
      </c>
      <c r="CC7" s="24">
        <v>128.85</v>
      </c>
      <c r="CD7" s="24">
        <v>129.16999999999999</v>
      </c>
      <c r="CE7" s="24">
        <v>138.04</v>
      </c>
      <c r="CF7" s="24">
        <v>144.96</v>
      </c>
      <c r="CG7" s="24">
        <v>144.11000000000001</v>
      </c>
      <c r="CH7" s="24">
        <v>141.24</v>
      </c>
      <c r="CI7" s="24">
        <v>142.03</v>
      </c>
      <c r="CJ7" s="24">
        <v>142.11000000000001</v>
      </c>
      <c r="CK7" s="24">
        <v>145.49</v>
      </c>
      <c r="CL7" s="24">
        <v>138.75</v>
      </c>
      <c r="CM7" s="24">
        <v>53.16</v>
      </c>
      <c r="CN7" s="24">
        <v>52.79</v>
      </c>
      <c r="CO7" s="24">
        <v>52.78</v>
      </c>
      <c r="CP7" s="24">
        <v>53.34</v>
      </c>
      <c r="CQ7" s="24">
        <v>62.86</v>
      </c>
      <c r="CR7" s="24">
        <v>61.32</v>
      </c>
      <c r="CS7" s="24">
        <v>61.7</v>
      </c>
      <c r="CT7" s="24">
        <v>63.04</v>
      </c>
      <c r="CU7" s="24">
        <v>60.55</v>
      </c>
      <c r="CV7" s="24">
        <v>61.49</v>
      </c>
      <c r="CW7" s="24">
        <v>58.94</v>
      </c>
      <c r="CX7" s="24">
        <v>97.43</v>
      </c>
      <c r="CY7" s="24">
        <v>97.36</v>
      </c>
      <c r="CZ7" s="24">
        <v>97.43</v>
      </c>
      <c r="DA7" s="24">
        <v>97.49</v>
      </c>
      <c r="DB7" s="24">
        <v>97.57</v>
      </c>
      <c r="DC7" s="24">
        <v>94.58</v>
      </c>
      <c r="DD7" s="24">
        <v>94.56</v>
      </c>
      <c r="DE7" s="24">
        <v>94.75</v>
      </c>
      <c r="DF7" s="24">
        <v>94.92</v>
      </c>
      <c r="DG7" s="24">
        <v>95.01</v>
      </c>
      <c r="DH7" s="24">
        <v>95.91</v>
      </c>
      <c r="DI7" s="24">
        <v>49.25</v>
      </c>
      <c r="DJ7" s="24">
        <v>51.08</v>
      </c>
      <c r="DK7" s="24">
        <v>52.32</v>
      </c>
      <c r="DL7" s="24">
        <v>50.25</v>
      </c>
      <c r="DM7" s="24">
        <v>50.98</v>
      </c>
      <c r="DN7" s="24">
        <v>31.01</v>
      </c>
      <c r="DO7" s="24">
        <v>28.87</v>
      </c>
      <c r="DP7" s="24">
        <v>31.34</v>
      </c>
      <c r="DQ7" s="24">
        <v>32.909999999999997</v>
      </c>
      <c r="DR7" s="24">
        <v>34.869999999999997</v>
      </c>
      <c r="DS7" s="24">
        <v>41.09</v>
      </c>
      <c r="DT7" s="24">
        <v>15.21</v>
      </c>
      <c r="DU7" s="24">
        <v>16.489999999999998</v>
      </c>
      <c r="DV7" s="24">
        <v>18.079999999999998</v>
      </c>
      <c r="DW7" s="24">
        <v>20.079999999999998</v>
      </c>
      <c r="DX7" s="24">
        <v>21.52</v>
      </c>
      <c r="DY7" s="24">
        <v>4.95</v>
      </c>
      <c r="DZ7" s="24">
        <v>5.64</v>
      </c>
      <c r="EA7" s="24">
        <v>6.43</v>
      </c>
      <c r="EB7" s="24">
        <v>7.75</v>
      </c>
      <c r="EC7" s="24">
        <v>9.44</v>
      </c>
      <c r="ED7" s="24">
        <v>8.68</v>
      </c>
      <c r="EE7" s="24">
        <v>0.26</v>
      </c>
      <c r="EF7" s="24">
        <v>0.13</v>
      </c>
      <c r="EG7" s="24">
        <v>0.12</v>
      </c>
      <c r="EH7" s="24">
        <v>0.19</v>
      </c>
      <c r="EI7" s="24">
        <v>0.6</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2025-02-17T04:14:31Z</cp:lastPrinted>
  <dcterms:created xsi:type="dcterms:W3CDTF">2025-01-24T07:02:54Z</dcterms:created>
  <dcterms:modified xsi:type="dcterms:W3CDTF">2025-02-17T04:14:41Z</dcterms:modified>
  <cp:category/>
</cp:coreProperties>
</file>