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6B29B72C-1AE1-49A3-8D20-AE0909F9AB91}" xr6:coauthVersionLast="47" xr6:coauthVersionMax="47" xr10:uidLastSave="{00000000-0000-0000-0000-000000000000}"/>
  <workbookProtection workbookAlgorithmName="SHA-512" workbookHashValue="+dRjmnyhU0StnM0YHc5rEVEHLgHVxVJhdBXjv5A+Hp0CfLbkP0VFTJeBAJAo0frskE6B9BQjbwLBdbCdHdFLXQ==" workbookSaltValue="ttwQMcs/ZCmEelKTVunqLg==" workbookSpinCount="100000" lockStructure="1"/>
  <bookViews>
    <workbookView xWindow="490" yWindow="720" windowWidth="17630" windowHeight="128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F85" i="4"/>
  <c r="E85" i="4"/>
  <c r="AT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<sst xmlns="http://schemas.openxmlformats.org/spreadsheetml/2006/main" count="231" uniqueCount="115">
  <si>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</si>
  <si>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</si>
  <si>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</si>
  <si>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</si>
  <si>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</si>
  <si>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</si>
  <si>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</si>
  <si>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</si>
  <si>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</si>
  <si>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</si>
  <si>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</si>
  <si>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</si>
  <si>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</si>
  <si>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</si>
  <si>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</si>
  <si>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</si>
  <si>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</si>
  <si>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</si>
  <si>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</si>
  <si>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</si>
  <si>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</si>
  <si>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</si>
  <si>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</si>
  <si>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</si>
  <si>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</si>
  <si>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</si>
  <si>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</si>
  <si>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</si>
  <si>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</si>
  <si>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</si>
  <si>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</si>
  <si>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</si>
  <si>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</si>
  <si>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</si>
  <si>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</si>
  <si>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</si>
  <si>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</si>
  <si>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</si>
  <si>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</si>
  <si>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</si>
  <si>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</si>
  <si>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</si>
  <si>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</si>
  <si>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</si>
  <si>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</si>
  <si>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</si>
  <si>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</si>
  <si>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</si>
  <si>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</si>
  <si>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</si>
  <si>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</si>
  <si>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</si>
  <si>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</si>
  <si>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</si>
  <si>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</si>
  <si>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</si>
  <si>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</si>
  <si>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</si>
  <si>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</si>
  <si>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</si>
  <si>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</si>
  <si>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</si>
  <si>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</si>
  <si>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</si>
  <si>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</si>
  <si>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</si>
  <si>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</si>
  <si>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</si>
  <si>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</si>
  <si>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</si>
  <si>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</si>
  <si>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</si>
  <si>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</si>
  <si>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</si>
  <si>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</si>
  <si>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</si>
  <si>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</si>
  <si>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</si>
  <si>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</si>
  <si>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</si>
  <si>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</si>
  <si>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</si>
  <si>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</si>
  <si>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</si>
  <si>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</si>
  <si>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</si>
  <si>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</si>
  <si>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</si>
  <si>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</si>
  <si>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</si>
  <si>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</si>
  <si>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</si>
  <si>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</si>
  <si>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</si>
  <si>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</si>
  <si>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</si>
  <si>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豊橋市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</si>
  <si>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</si>
  <si>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</si>
  <si>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</si>
  <si>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</si>
  <si>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</si>
  <si>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</si>
  <si>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</si>
  <si>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</si>
  <si>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</si>
  <si>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</si>
  <si>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</si>
  <si>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</si>
  <si>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</si>
  <si>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</si>
  <si>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</si>
  <si>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・現在のところ管渠の更新投資・老朽化対策の実施はないが、今後は管渠の経過年数が増えていくことを踏まえて、計画的な対策をしていく必要がある。</t>
    <phoneticPr fontId="4"/>
  </si>
  <si>
    <t>・①経常収支比率は、令和5年度と比べて2.2ポイント減少し、類似団体平均値を下回っている。主な要因は動力費や修繕費の増により経常費用が増加したためである。今後も事業運営の効率化を図り、安定した経営に努める。
・③流動比率は、令和5年度と比べて6.99ポイント減少したものの、類似団体平均値を上回った。引き続き支払い能力を高めるべく経営改善を図る。
・④企業債残高対事業規模比率は、類似団体平均値と比べ低い水準となっており、令和5年度と比べて2.14ポイント減少した。企業債残高を抑制するよう企業債の借入を行っているためであるが、今後も施設の更新等が必要となるため、引き続き計画的な借入と投資を行っていく。
・⑤経費回収率は令和5年度と比べて6.12ポイント減少したものの、100％を超え全国及び類似団体平均値を上回っている。
・⑥汚水処理原価は、令和5年度と比べて8.52円増加したものの、類似団体平均値を下回っている。
・⑦施設利用率は、令和5年度に比べて0.52ポイント増加した。不明浸入水の増加によるものと考えられるため、引き続き対策に努める。
・⑧水洗化率は、類似団体平均値と比べて高い水準を満たしている。
　</t>
    <rPh sb="50" eb="53">
      <t>ドウリョクヒ</t>
    </rPh>
    <rPh sb="129" eb="131">
      <t>ゲンショウ</t>
    </rPh>
    <phoneticPr fontId="4"/>
  </si>
  <si>
    <t>・経営の健全性・効率性については、令和6年度もおおむね良好な水準であったが、人口減少や節水型社会への転換等により使用料の増加が見込めないこと、また物価上昇等、短期的、長期的な経営環境悪化の要因が発生している。事業運営の効率化等による総コストの縮減を図り、更なる経営安定化と着実な事業実施を目指す。
・老朽化の状況については、今後管渠・施設の経過年数が増えていくことを踏まえて、ストックマネジメント事業を実施していく。
・経営戦略については、令和2年度に策定済み、令和7年度に見直し予定である。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</si>
</sst>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E8-4F5F-8337-E22577696A5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71E8-4F5F-8337-E22577696A5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61.51</c:v>
                </c:pt>
                <c:pt idx="1">
                  <c:v>59.47</c:v>
                </c:pt>
                <c:pt idx="2">
                  <c:v>65.92</c:v>
                </c:pt>
                <c:pt idx="3">
                  <c:v>68.010000000000005</c:v>
                </c:pt>
                <c:pt idx="4">
                  <c:v>68.53</c:v>
                </c:pt>
              </c:numCache>
            </c:numRef>
          </c:val>
          <c:extLst>
            <c:ext xmlns:c16="http://schemas.microsoft.com/office/drawing/2014/chart" uri="{C3380CC4-5D6E-409C-BE32-E72D297353CC}">
              <c16:uniqueId val="{00000000-EA5E-4F0E-B23D-89E503FC234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EA5E-4F0E-B23D-89E503FC234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94.62</c:v>
                </c:pt>
                <c:pt idx="1">
                  <c:v>94.61</c:v>
                </c:pt>
                <c:pt idx="2">
                  <c:v>94.95</c:v>
                </c:pt>
                <c:pt idx="3">
                  <c:v>94.92</c:v>
                </c:pt>
                <c:pt idx="4">
                  <c:v>94.86</c:v>
                </c:pt>
              </c:numCache>
            </c:numRef>
          </c:val>
          <c:extLst>
            <c:ext xmlns:c16="http://schemas.microsoft.com/office/drawing/2014/chart" uri="{C3380CC4-5D6E-409C-BE32-E72D297353CC}">
              <c16:uniqueId val="{00000000-59B7-4B54-A4BB-05895199C1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59B7-4B54-A4BB-05895199C1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103.68</c:v>
                </c:pt>
                <c:pt idx="1">
                  <c:v>103.5</c:v>
                </c:pt>
                <c:pt idx="2">
                  <c:v>103.33</c:v>
                </c:pt>
                <c:pt idx="3">
                  <c:v>102.58</c:v>
                </c:pt>
                <c:pt idx="4">
                  <c:v>100.38</c:v>
                </c:pt>
              </c:numCache>
            </c:numRef>
          </c:val>
          <c:extLst>
            <c:ext xmlns:c16="http://schemas.microsoft.com/office/drawing/2014/chart" uri="{C3380CC4-5D6E-409C-BE32-E72D297353CC}">
              <c16:uniqueId val="{00000000-B4D1-49C3-A18C-D28A4FED1C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B4D1-49C3-A18C-D28A4FED1C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3.95</c:v>
                </c:pt>
                <c:pt idx="1">
                  <c:v>7.42</c:v>
                </c:pt>
                <c:pt idx="2">
                  <c:v>10.69</c:v>
                </c:pt>
                <c:pt idx="3">
                  <c:v>13.8</c:v>
                </c:pt>
                <c:pt idx="4">
                  <c:v>16.87</c:v>
                </c:pt>
              </c:numCache>
            </c:numRef>
          </c:val>
          <c:extLst>
            <c:ext xmlns:c16="http://schemas.microsoft.com/office/drawing/2014/chart" uri="{C3380CC4-5D6E-409C-BE32-E72D297353CC}">
              <c16:uniqueId val="{00000000-F523-4166-81F1-3D5E0B87233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F523-4166-81F1-3D5E0B87233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2C-4BFA-9813-FB9173FFD4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BC2C-4BFA-9813-FB9173FFD4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6D-4E67-A964-F38C7B5094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56D-4E67-A964-F38C7B5094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12.15</c:v>
                </c:pt>
                <c:pt idx="1">
                  <c:v>22.93</c:v>
                </c:pt>
                <c:pt idx="2">
                  <c:v>31.4</c:v>
                </c:pt>
                <c:pt idx="3">
                  <c:v>54.44</c:v>
                </c:pt>
                <c:pt idx="4">
                  <c:v>47.45</c:v>
                </c:pt>
              </c:numCache>
            </c:numRef>
          </c:val>
          <c:extLst>
            <c:ext xmlns:c16="http://schemas.microsoft.com/office/drawing/2014/chart" uri="{C3380CC4-5D6E-409C-BE32-E72D297353CC}">
              <c16:uniqueId val="{00000000-F9C9-4722-9B71-0BAE23DC902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F9C9-4722-9B71-0BAE23DC902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229.95</c:v>
                </c:pt>
                <c:pt idx="1">
                  <c:v>217.07</c:v>
                </c:pt>
                <c:pt idx="2">
                  <c:v>198.71</c:v>
                </c:pt>
                <c:pt idx="3">
                  <c:v>12.64</c:v>
                </c:pt>
                <c:pt idx="4">
                  <c:v>10.5</c:v>
                </c:pt>
              </c:numCache>
            </c:numRef>
          </c:val>
          <c:extLst>
            <c:ext xmlns:c16="http://schemas.microsoft.com/office/drawing/2014/chart" uri="{C3380CC4-5D6E-409C-BE32-E72D297353CC}">
              <c16:uniqueId val="{00000000-47D5-4E89-B9B0-55CA40F943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47D5-4E89-B9B0-55CA40F943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112.31</c:v>
                </c:pt>
                <c:pt idx="1">
                  <c:v>113.3</c:v>
                </c:pt>
                <c:pt idx="2">
                  <c:v>112.56</c:v>
                </c:pt>
                <c:pt idx="3">
                  <c:v>109.4</c:v>
                </c:pt>
                <c:pt idx="4">
                  <c:v>103.28</c:v>
                </c:pt>
              </c:numCache>
            </c:numRef>
          </c:val>
          <c:extLst>
            <c:ext xmlns:c16="http://schemas.microsoft.com/office/drawing/2014/chart" uri="{C3380CC4-5D6E-409C-BE32-E72D297353CC}">
              <c16:uniqueId val="{00000000-E8BF-4E54-AB74-DCB4048C5D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E8BF-4E54-AB74-DCB4048C5D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151.19999999999999</c:v>
                </c:pt>
                <c:pt idx="3">
                  <c:v>155.16999999999999</c:v>
                </c:pt>
                <c:pt idx="4">
                  <c:v>163.69</c:v>
                </c:pt>
              </c:numCache>
            </c:numRef>
          </c:val>
          <c:extLst>
            <c:ext xmlns:c16="http://schemas.microsoft.com/office/drawing/2014/chart" uri="{C3380CC4-5D6E-409C-BE32-E72D297353CC}">
              <c16:uniqueId val="{00000000-B133-4856-B986-F46293FE8F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B133-4856-B986-F46293FE8F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豊橋市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自治体職員</v>
      </c>
      <c r="AE8" s="65"/>
      <c r="AF8" s="65"/>
      <c r="AG8" s="65"/>
      <c r="AH8" s="65"/>
      <c r="AI8" s="65"/>
      <c r="AJ8" s="65"/>
      <c r="AK8" s="3"/>
      <c r="AL8" s="45">
        <f>データ!S6</f>
        <v>366089</v>
      </c>
      <c r="AM8" s="45"/>
      <c r="AN8" s="45"/>
      <c r="AO8" s="45"/>
      <c r="AP8" s="45"/>
      <c r="AQ8" s="45"/>
      <c r="AR8" s="45"/>
      <c r="AS8" s="45"/>
      <c r="AT8" s="44">
        <f>データ!T6</f>
        <v>262.02</v>
      </c>
      <c r="AU8" s="44"/>
      <c r="AV8" s="44"/>
      <c r="AW8" s="44"/>
      <c r="AX8" s="44"/>
      <c r="AY8" s="44"/>
      <c r="AZ8" s="44"/>
      <c r="BA8" s="44"/>
      <c r="BB8" s="44">
        <f>データ!U6</f>
        <v>1397.18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74.08</v>
      </c>
      <c r="J10" s="44"/>
      <c r="K10" s="44"/>
      <c r="L10" s="44"/>
      <c r="M10" s="44"/>
      <c r="N10" s="44"/>
      <c r="O10" s="44"/>
      <c r="P10" s="44">
        <f>データ!P6</f>
        <v>2.2400000000000002</v>
      </c>
      <c r="Q10" s="44"/>
      <c r="R10" s="44"/>
      <c r="S10" s="44"/>
      <c r="T10" s="44"/>
      <c r="U10" s="44"/>
      <c r="V10" s="44"/>
      <c r="W10" s="44">
        <f>データ!Q6</f>
        <v>81.040000000000006</v>
      </c>
      <c r="X10" s="44"/>
      <c r="Y10" s="44"/>
      <c r="Z10" s="44"/>
      <c r="AA10" s="44"/>
      <c r="AB10" s="44"/>
      <c r="AC10" s="44"/>
      <c r="AD10" s="45">
        <f>データ!R6</f>
        <v>2640</v>
      </c>
      <c r="AE10" s="45"/>
      <c r="AF10" s="45"/>
      <c r="AG10" s="45"/>
      <c r="AH10" s="45"/>
      <c r="AI10" s="45"/>
      <c r="AJ10" s="45"/>
      <c r="AK10" s="2"/>
      <c r="AL10" s="45">
        <f>データ!V6</f>
        <v>8169</v>
      </c>
      <c r="AM10" s="45"/>
      <c r="AN10" s="45"/>
      <c r="AO10" s="45"/>
      <c r="AP10" s="45"/>
      <c r="AQ10" s="45"/>
      <c r="AR10" s="45"/>
      <c r="AS10" s="45"/>
      <c r="AT10" s="44">
        <f>データ!W6</f>
        <v>4.03</v>
      </c>
      <c r="AU10" s="44"/>
      <c r="AV10" s="44"/>
      <c r="AW10" s="44"/>
      <c r="AX10" s="44"/>
      <c r="AY10" s="44"/>
      <c r="AZ10" s="44"/>
      <c r="BA10" s="44"/>
      <c r="BB10" s="44">
        <f>データ!X6</f>
        <v>2027.05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njlcDpq78wsl29eTT3A8ke3xRV0GJYbH1QHMD4CCeV11S6YVLXuwwhUxKdYCUuqSDxZLZuxGwetnhAy3SHo+Q==" saltValue="8gMPyM6VjqZJLc89QPF0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232017</v>
      </c>
      <c r="D6" s="19">
        <f t="shared" si="3"/>
        <v>46</v>
      </c>
      <c r="E6" s="19">
        <f t="shared" si="3"/>
        <v>17</v>
      </c>
      <c r="F6" s="19">
        <f t="shared" si="3"/>
        <v>5</v>
      </c>
      <c r="G6" s="19">
        <f t="shared" si="3"/>
        <v>0</v>
      </c>
      <c r="H6" s="19" t="str">
        <f t="shared" si="3"/>
        <v>愛知県　豊橋市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74.08</v>
      </c>
      <c r="P6" s="20">
        <f t="shared" si="3"/>
        <v>2.2400000000000002</v>
      </c>
      <c r="Q6" s="20">
        <f t="shared" si="3"/>
        <v>81.040000000000006</v>
      </c>
      <c r="R6" s="20">
        <f t="shared" si="3"/>
        <v>2640</v>
      </c>
      <c r="S6" s="20">
        <f t="shared" si="3"/>
        <v>366089</v>
      </c>
      <c r="T6" s="20">
        <f t="shared" si="3"/>
        <v>262.02</v>
      </c>
      <c r="U6" s="20">
        <f t="shared" si="3"/>
        <v>1397.18</v>
      </c>
      <c r="V6" s="20">
        <f t="shared" si="3"/>
        <v>8169</v>
      </c>
      <c r="W6" s="20">
        <f t="shared" si="3"/>
        <v>4.03</v>
      </c>
      <c r="X6" s="20">
        <f t="shared" si="3"/>
        <v>2027.05</v>
      </c>
      <c r="Y6" s="21">
        <f>IF(Y7="",NA(),Y7)</f>
        <v>103.68</v>
      </c>
      <c r="Z6" s="21">
        <f t="shared" ref="Z6:AH6" si="4">IF(Z7="",NA(),Z7)</f>
        <v>103.5</v>
      </c>
      <c r="AA6" s="21">
        <f t="shared" si="4"/>
        <v>103.33</v>
      </c>
      <c r="AB6" s="21">
        <f t="shared" si="4"/>
        <v>102.58</v>
      </c>
      <c r="AC6" s="21">
        <f t="shared" si="4"/>
        <v>100.38</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12.15</v>
      </c>
      <c r="AV6" s="21">
        <f t="shared" ref="AV6:BD6" si="6">IF(AV7="",NA(),AV7)</f>
        <v>22.93</v>
      </c>
      <c r="AW6" s="21">
        <f t="shared" si="6"/>
        <v>31.4</v>
      </c>
      <c r="AX6" s="21">
        <f t="shared" si="6"/>
        <v>54.44</v>
      </c>
      <c r="AY6" s="21">
        <f t="shared" si="6"/>
        <v>47.45</v>
      </c>
      <c r="AZ6" s="21">
        <f t="shared" si="6"/>
        <v>37.24</v>
      </c>
      <c r="BA6" s="21">
        <f t="shared" si="6"/>
        <v>33.58</v>
      </c>
      <c r="BB6" s="21">
        <f t="shared" si="6"/>
        <v>35.42</v>
      </c>
      <c r="BC6" s="21">
        <f t="shared" si="6"/>
        <v>39.82</v>
      </c>
      <c r="BD6" s="21">
        <f t="shared" si="6"/>
        <v>41.03</v>
      </c>
      <c r="BE6" s="20" t="str">
        <f>IF(BE7="","",IF(BE7="-","【-】","【"&amp;SUBSTITUTE(TEXT(BE7,"#,##0.00"),"-","△")&amp;"】"))</f>
        <v>【47.19】</v>
      </c>
      <c r="BF6" s="21">
        <f>IF(BF7="",NA(),BF7)</f>
        <v>229.95</v>
      </c>
      <c r="BG6" s="21">
        <f t="shared" ref="BG6:BO6" si="7">IF(BG7="",NA(),BG7)</f>
        <v>217.07</v>
      </c>
      <c r="BH6" s="21">
        <f t="shared" si="7"/>
        <v>198.71</v>
      </c>
      <c r="BI6" s="21">
        <f t="shared" si="7"/>
        <v>12.64</v>
      </c>
      <c r="BJ6" s="21">
        <f t="shared" si="7"/>
        <v>10.5</v>
      </c>
      <c r="BK6" s="21">
        <f t="shared" si="7"/>
        <v>783.8</v>
      </c>
      <c r="BL6" s="21">
        <f t="shared" si="7"/>
        <v>778.81</v>
      </c>
      <c r="BM6" s="21">
        <f t="shared" si="7"/>
        <v>718.49</v>
      </c>
      <c r="BN6" s="21">
        <f t="shared" si="7"/>
        <v>743.31</v>
      </c>
      <c r="BO6" s="21">
        <f t="shared" si="7"/>
        <v>796.8</v>
      </c>
      <c r="BP6" s="20" t="str">
        <f>IF(BP7="","",IF(BP7="-","【-】","【"&amp;SUBSTITUTE(TEXT(BP7,"#,##0.00"),"-","△")&amp;"】"))</f>
        <v>【798.10】</v>
      </c>
      <c r="BQ6" s="21">
        <f>IF(BQ7="",NA(),BQ7)</f>
        <v>112.31</v>
      </c>
      <c r="BR6" s="21">
        <f t="shared" ref="BR6:BZ6" si="8">IF(BR7="",NA(),BR7)</f>
        <v>113.3</v>
      </c>
      <c r="BS6" s="21">
        <f t="shared" si="8"/>
        <v>112.56</v>
      </c>
      <c r="BT6" s="21">
        <f t="shared" si="8"/>
        <v>109.4</v>
      </c>
      <c r="BU6" s="21">
        <f t="shared" si="8"/>
        <v>103.28</v>
      </c>
      <c r="BV6" s="21">
        <f t="shared" si="8"/>
        <v>68.11</v>
      </c>
      <c r="BW6" s="21">
        <f t="shared" si="8"/>
        <v>67.23</v>
      </c>
      <c r="BX6" s="21">
        <f t="shared" si="8"/>
        <v>61.82</v>
      </c>
      <c r="BY6" s="21">
        <f t="shared" si="8"/>
        <v>61.15</v>
      </c>
      <c r="BZ6" s="21">
        <f t="shared" si="8"/>
        <v>58.41</v>
      </c>
      <c r="CA6" s="20" t="str">
        <f>IF(CA7="","",IF(CA7="-","【-】","【"&amp;SUBSTITUTE(TEXT(CA7,"#,##0.00"),"-","△")&amp;"】"))</f>
        <v>【54.51】</v>
      </c>
      <c r="CB6" s="21">
        <f>IF(CB7="",NA(),CB7)</f>
        <v>150</v>
      </c>
      <c r="CC6" s="21">
        <f t="shared" ref="CC6:CK6" si="9">IF(CC7="",NA(),CC7)</f>
        <v>150</v>
      </c>
      <c r="CD6" s="21">
        <f t="shared" si="9"/>
        <v>151.19999999999999</v>
      </c>
      <c r="CE6" s="21">
        <f t="shared" si="9"/>
        <v>155.16999999999999</v>
      </c>
      <c r="CF6" s="21">
        <f t="shared" si="9"/>
        <v>163.69</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61.51</v>
      </c>
      <c r="CN6" s="21">
        <f t="shared" ref="CN6:CV6" si="10">IF(CN7="",NA(),CN7)</f>
        <v>59.47</v>
      </c>
      <c r="CO6" s="21">
        <f t="shared" si="10"/>
        <v>65.92</v>
      </c>
      <c r="CP6" s="21">
        <f t="shared" si="10"/>
        <v>68.010000000000005</v>
      </c>
      <c r="CQ6" s="21">
        <f t="shared" si="10"/>
        <v>68.53</v>
      </c>
      <c r="CR6" s="21">
        <f t="shared" si="10"/>
        <v>55.26</v>
      </c>
      <c r="CS6" s="21">
        <f t="shared" si="10"/>
        <v>54.54</v>
      </c>
      <c r="CT6" s="21">
        <f t="shared" si="10"/>
        <v>52.9</v>
      </c>
      <c r="CU6" s="21">
        <f t="shared" si="10"/>
        <v>52.63</v>
      </c>
      <c r="CV6" s="21">
        <f t="shared" si="10"/>
        <v>52.34</v>
      </c>
      <c r="CW6" s="20" t="str">
        <f>IF(CW7="","",IF(CW7="-","【-】","【"&amp;SUBSTITUTE(TEXT(CW7,"#,##0.00"),"-","△")&amp;"】"))</f>
        <v>【49.92】</v>
      </c>
      <c r="CX6" s="21">
        <f>IF(CX7="",NA(),CX7)</f>
        <v>94.62</v>
      </c>
      <c r="CY6" s="21">
        <f t="shared" ref="CY6:DG6" si="11">IF(CY7="",NA(),CY7)</f>
        <v>94.61</v>
      </c>
      <c r="CZ6" s="21">
        <f t="shared" si="11"/>
        <v>94.95</v>
      </c>
      <c r="DA6" s="21">
        <f t="shared" si="11"/>
        <v>94.92</v>
      </c>
      <c r="DB6" s="21">
        <f t="shared" si="11"/>
        <v>94.86</v>
      </c>
      <c r="DC6" s="21">
        <f t="shared" si="11"/>
        <v>90.52</v>
      </c>
      <c r="DD6" s="21">
        <f t="shared" si="11"/>
        <v>90.3</v>
      </c>
      <c r="DE6" s="21">
        <f t="shared" si="11"/>
        <v>90.3</v>
      </c>
      <c r="DF6" s="21">
        <f t="shared" si="11"/>
        <v>90.32</v>
      </c>
      <c r="DG6" s="21">
        <f t="shared" si="11"/>
        <v>90.05</v>
      </c>
      <c r="DH6" s="20" t="str">
        <f>IF(DH7="","",IF(DH7="-","【-】","【"&amp;SUBSTITUTE(TEXT(DH7,"#,##0.00"),"-","△")&amp;"】"))</f>
        <v>【87.80】</v>
      </c>
      <c r="DI6" s="21">
        <f>IF(DI7="",NA(),DI7)</f>
        <v>3.95</v>
      </c>
      <c r="DJ6" s="21">
        <f t="shared" ref="DJ6:DR6" si="12">IF(DJ7="",NA(),DJ7)</f>
        <v>7.42</v>
      </c>
      <c r="DK6" s="21">
        <f t="shared" si="12"/>
        <v>10.69</v>
      </c>
      <c r="DL6" s="21">
        <f t="shared" si="12"/>
        <v>13.8</v>
      </c>
      <c r="DM6" s="21">
        <f t="shared" si="12"/>
        <v>16.87</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232017</v>
      </c>
      <c r="D7" s="23">
        <v>46</v>
      </c>
      <c r="E7" s="23">
        <v>17</v>
      </c>
      <c r="F7" s="23">
        <v>5</v>
      </c>
      <c r="G7" s="23">
        <v>0</v>
      </c>
      <c r="H7" s="23" t="s">
        <v>96</v>
      </c>
      <c r="I7" s="23" t="s">
        <v>97</v>
      </c>
      <c r="J7" s="23" t="s">
        <v>98</v>
      </c>
      <c r="K7" s="23" t="s">
        <v>99</v>
      </c>
      <c r="L7" s="23" t="s">
        <v>100</v>
      </c>
      <c r="M7" s="23" t="s">
        <v>101</v>
      </c>
      <c r="N7" s="24" t="s">
        <v>102</v>
      </c>
      <c r="O7" s="24">
        <v>74.08</v>
      </c>
      <c r="P7" s="24">
        <v>2.2400000000000002</v>
      </c>
      <c r="Q7" s="24">
        <v>81.040000000000006</v>
      </c>
      <c r="R7" s="24">
        <v>2640</v>
      </c>
      <c r="S7" s="24">
        <v>366089</v>
      </c>
      <c r="T7" s="24">
        <v>262.02</v>
      </c>
      <c r="U7" s="24">
        <v>1397.18</v>
      </c>
      <c r="V7" s="24">
        <v>8169</v>
      </c>
      <c r="W7" s="24">
        <v>4.03</v>
      </c>
      <c r="X7" s="24">
        <v>2027.05</v>
      </c>
      <c r="Y7" s="24">
        <v>103.68</v>
      </c>
      <c r="Z7" s="24">
        <v>103.5</v>
      </c>
      <c r="AA7" s="24">
        <v>103.33</v>
      </c>
      <c r="AB7" s="24">
        <v>102.58</v>
      </c>
      <c r="AC7" s="24">
        <v>100.38</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12.15</v>
      </c>
      <c r="AV7" s="24">
        <v>22.93</v>
      </c>
      <c r="AW7" s="24">
        <v>31.4</v>
      </c>
      <c r="AX7" s="24">
        <v>54.44</v>
      </c>
      <c r="AY7" s="24">
        <v>47.45</v>
      </c>
      <c r="AZ7" s="24">
        <v>37.24</v>
      </c>
      <c r="BA7" s="24">
        <v>33.58</v>
      </c>
      <c r="BB7" s="24">
        <v>35.42</v>
      </c>
      <c r="BC7" s="24">
        <v>39.82</v>
      </c>
      <c r="BD7" s="24">
        <v>41.03</v>
      </c>
      <c r="BE7" s="24">
        <v>47.19</v>
      </c>
      <c r="BF7" s="24">
        <v>229.95</v>
      </c>
      <c r="BG7" s="24">
        <v>217.07</v>
      </c>
      <c r="BH7" s="24">
        <v>198.71</v>
      </c>
      <c r="BI7" s="24">
        <v>12.64</v>
      </c>
      <c r="BJ7" s="24">
        <v>10.5</v>
      </c>
      <c r="BK7" s="24">
        <v>783.8</v>
      </c>
      <c r="BL7" s="24">
        <v>778.81</v>
      </c>
      <c r="BM7" s="24">
        <v>718.49</v>
      </c>
      <c r="BN7" s="24">
        <v>743.31</v>
      </c>
      <c r="BO7" s="24">
        <v>796.8</v>
      </c>
      <c r="BP7" s="24">
        <v>798.1</v>
      </c>
      <c r="BQ7" s="24">
        <v>112.31</v>
      </c>
      <c r="BR7" s="24">
        <v>113.3</v>
      </c>
      <c r="BS7" s="24">
        <v>112.56</v>
      </c>
      <c r="BT7" s="24">
        <v>109.4</v>
      </c>
      <c r="BU7" s="24">
        <v>103.28</v>
      </c>
      <c r="BV7" s="24">
        <v>68.11</v>
      </c>
      <c r="BW7" s="24">
        <v>67.23</v>
      </c>
      <c r="BX7" s="24">
        <v>61.82</v>
      </c>
      <c r="BY7" s="24">
        <v>61.15</v>
      </c>
      <c r="BZ7" s="24">
        <v>58.41</v>
      </c>
      <c r="CA7" s="24">
        <v>54.51</v>
      </c>
      <c r="CB7" s="24">
        <v>150</v>
      </c>
      <c r="CC7" s="24">
        <v>150</v>
      </c>
      <c r="CD7" s="24">
        <v>151.19999999999999</v>
      </c>
      <c r="CE7" s="24">
        <v>155.16999999999999</v>
      </c>
      <c r="CF7" s="24">
        <v>163.69</v>
      </c>
      <c r="CG7" s="24">
        <v>222.41</v>
      </c>
      <c r="CH7" s="24">
        <v>228.21</v>
      </c>
      <c r="CI7" s="24">
        <v>246.9</v>
      </c>
      <c r="CJ7" s="24">
        <v>250.43</v>
      </c>
      <c r="CK7" s="24">
        <v>267.33999999999997</v>
      </c>
      <c r="CL7" s="24">
        <v>286.33</v>
      </c>
      <c r="CM7" s="24">
        <v>61.51</v>
      </c>
      <c r="CN7" s="24">
        <v>59.47</v>
      </c>
      <c r="CO7" s="24">
        <v>65.92</v>
      </c>
      <c r="CP7" s="24">
        <v>68.010000000000005</v>
      </c>
      <c r="CQ7" s="24">
        <v>68.53</v>
      </c>
      <c r="CR7" s="24">
        <v>55.26</v>
      </c>
      <c r="CS7" s="24">
        <v>54.54</v>
      </c>
      <c r="CT7" s="24">
        <v>52.9</v>
      </c>
      <c r="CU7" s="24">
        <v>52.63</v>
      </c>
      <c r="CV7" s="24">
        <v>52.34</v>
      </c>
      <c r="CW7" s="24">
        <v>49.92</v>
      </c>
      <c r="CX7" s="24">
        <v>94.62</v>
      </c>
      <c r="CY7" s="24">
        <v>94.61</v>
      </c>
      <c r="CZ7" s="24">
        <v>94.95</v>
      </c>
      <c r="DA7" s="24">
        <v>94.92</v>
      </c>
      <c r="DB7" s="24">
        <v>94.86</v>
      </c>
      <c r="DC7" s="24">
        <v>90.52</v>
      </c>
      <c r="DD7" s="24">
        <v>90.3</v>
      </c>
      <c r="DE7" s="24">
        <v>90.3</v>
      </c>
      <c r="DF7" s="24">
        <v>90.32</v>
      </c>
      <c r="DG7" s="24">
        <v>90.05</v>
      </c>
      <c r="DH7" s="24">
        <v>87.8</v>
      </c>
      <c r="DI7" s="24">
        <v>3.95</v>
      </c>
      <c r="DJ7" s="24">
        <v>7.42</v>
      </c>
      <c r="DK7" s="24">
        <v>10.69</v>
      </c>
      <c r="DL7" s="24">
        <v>13.8</v>
      </c>
      <c r="DM7" s="24">
        <v>16.87</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2025-12-23T06:20:51Z</dcterms:created>
  <dcterms:modified xsi:type="dcterms:W3CDTF">2026-01-30T04:49:13Z</dcterms:modified>
  <cp:category/>
</cp:coreProperties>
</file>