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4A7C8A3D-29C5-4267-8DBF-AB183F59691A}" xr6:coauthVersionLast="47" xr6:coauthVersionMax="47" xr10:uidLastSave="{00000000-0000-0000-0000-000000000000}"/>
  <workbookProtection workbookAlgorithmName="SHA-512" workbookHashValue="vo5BXhYT7t60WeqlStSUb+MB0/E4mJh4lZhpnhaw9G7Rm5Zkdw+tUJs9GqWnnyvHwIblt4lwTIfqnYBFo31sVQ==" workbookSaltValue="JtCiFAw5wEFwT61FXQqin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I10" i="4"/>
  <c r="B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<sst xmlns="http://schemas.openxmlformats.org/spreadsheetml/2006/main" count="228" uniqueCount="113">
  <si>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</si>
  <si>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</si>
  <si>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</si>
  <si>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</si>
  <si>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</si>
  <si>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</si>
  <si>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</si>
  <si>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</si>
  <si>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</si>
  <si>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</si>
  <si>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</si>
  <si>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</si>
  <si>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</si>
  <si>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</si>
  <si>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</si>
  <si>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</si>
  <si>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</si>
  <si>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</si>
  <si>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</si>
  <si>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</si>
  <si>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</si>
  <si>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</si>
  <si>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</si>
  <si>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</si>
  <si>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</si>
  <si>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</si>
  <si>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</si>
  <si>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</si>
  <si>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</si>
  <si>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</si>
  <si>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</si>
  <si>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</si>
  <si>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</si>
  <si>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</si>
  <si>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</si>
  <si>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</si>
  <si>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</si>
  <si>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</si>
  <si>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</si>
  <si>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</si>
  <si>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</si>
  <si>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</si>
  <si>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</si>
  <si>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</si>
  <si>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</si>
  <si>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</si>
  <si>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</si>
  <si>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</si>
  <si>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</si>
  <si>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</si>
  <si>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</si>
  <si>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</si>
  <si>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</si>
  <si>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</si>
  <si>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</si>
  <si>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</si>
  <si>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</si>
  <si>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</si>
  <si>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</si>
  <si>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</si>
  <si>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</si>
  <si>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</si>
  <si>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</si>
  <si>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</si>
  <si>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</si>
  <si>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</si>
  <si>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</si>
  <si>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</si>
  <si>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</si>
  <si>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</si>
  <si>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</si>
  <si>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</si>
  <si>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</si>
  <si>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</si>
  <si>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</si>
  <si>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</si>
  <si>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</si>
  <si>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</si>
  <si>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</si>
  <si>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</si>
  <si>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</si>
  <si>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</si>
  <si>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</si>
  <si>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</si>
  <si>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</si>
  <si>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</si>
  <si>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</si>
  <si>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</si>
  <si>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</si>
  <si>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</si>
  <si>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</si>
  <si>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</si>
  <si>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</si>
  <si>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豊橋市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</si>
  <si>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</si>
  <si>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</si>
  <si>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</si>
  <si>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</si>
  <si>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</si>
  <si>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</si>
  <si>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</si>
  <si>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</si>
  <si>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</si>
  <si>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</si>
  <si>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</si>
  <si>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</si>
  <si>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</si>
  <si>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</si>
  <si>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</si>
  <si>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</si>
  <si>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と②管路経年化率が類似団体平均値や全国平均より高いことから、諸施設及び管路の改良・更新が必要である。この状況を踏まえ、令和3年度から第1期水道管耐震化事業、第8期配水管整備事業及び第3期水道施設整備事業（前期）を計画的に実施し、整備事業を推進している。しかし、大口径の布設替を行うことで投資費用が増加し、更新延長が伸びにくくなっているため、③管路更新率は類似団体平均値や全国平均より低い状況にある。今後も大口径の布設替を行うことで管路更新率の上昇が困難な状況が続くと考えられるが、計画的な整備事業の推進が求められる。</t>
    <rPh sb="46" eb="47">
      <t>オヨ</t>
    </rPh>
    <rPh sb="101" eb="102">
      <t>オヨ</t>
    </rPh>
    <phoneticPr fontId="4"/>
  </si>
  <si>
    <t>・経営の健全性及び効率性については、安定した収益により健全かつ効率的な経営が実施されていると考えられる。しかし給水人口の減少に伴い使用水量の減少が見られることから、今後厳しい経営環境となることが予想される。したがって、給水収益や年間配水量の動向を注視しながら事業計画を立案する必要がある。
・老朽化については、各整備事業を適切に計画し実施することで、老朽化した諸施設及び管路の改良・更新に順次対応していく必要がある。
・以上の状況を踏まえ、将来にわたって安全かつ安心な水を低廉な価格で安定的に供給するため、老朽化した諸施設及び管路の改良・更新に対応できる体制を整え、財源確保を適切に行う必要がある。
・経営戦略は令和2年度に策定済みであり、令和7年度に見直し予定である。</t>
    <rPh sb="7" eb="8">
      <t>オヨ</t>
    </rPh>
    <rPh sb="183" eb="184">
      <t>オヨ</t>
    </rPh>
    <rPh sb="261" eb="262">
      <t>オヨ</t>
    </rPh>
    <phoneticPr fontId="4"/>
  </si>
  <si>
    <t>・①経常収支比率は100％を超え、黒字経営であり、経常費用の大半を給水収益などの経常収益で賄っている。また、②累積欠損金がなく、⑤料金回収率は類似団体平均値を下回りつつも100％超であり全国平均を上回っていることから、適切な料金水準に基づいた給水収益を確保することで安定した経営が行われている。
・⑦施設利用率及び⑧有収率が類似団体平均値や全国平均と比較して高い水準であることから、効率的な施設稼働及び配水が行われ、給水収益につながっているといえる。また、⑥給水原価が類似団体平均値や全国平均より低く、有収水量1㎥の製造・給水において費用対効果が高い水準を維持している。
・③流動比率は近年減少傾向があるものの約200％を保っており、流動負債に対して流動資産の確保が行われている。また、④企業債残高対給水収益比率が類似団体平均値や全国平均より低く、適切な企業債の借入と償還が実施されている。</t>
    <rPh sb="155" eb="156">
      <t>オヨ</t>
    </rPh>
    <rPh sb="199" eb="200">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</si>
</sst>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0.57999999999999996</c:v>
                </c:pt>
                <c:pt idx="2">
                  <c:v>0.54</c:v>
                </c:pt>
                <c:pt idx="3">
                  <c:v>0.39</c:v>
                </c:pt>
                <c:pt idx="4">
                  <c:v>0.35</c:v>
                </c:pt>
              </c:numCache>
            </c:numRef>
          </c:val>
          <c:extLst>
            <c:ext xmlns:c16="http://schemas.microsoft.com/office/drawing/2014/chart" uri="{C3380CC4-5D6E-409C-BE32-E72D297353CC}">
              <c16:uniqueId val="{00000000-4D65-4508-9548-0780D6111B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4D65-4508-9548-0780D6111B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81.73</c:v>
                </c:pt>
                <c:pt idx="1">
                  <c:v>80.64</c:v>
                </c:pt>
                <c:pt idx="2">
                  <c:v>79.569999999999993</c:v>
                </c:pt>
                <c:pt idx="3">
                  <c:v>78.63</c:v>
                </c:pt>
                <c:pt idx="4">
                  <c:v>79.95</c:v>
                </c:pt>
              </c:numCache>
            </c:numRef>
          </c:val>
          <c:extLst>
            <c:ext xmlns:c16="http://schemas.microsoft.com/office/drawing/2014/chart" uri="{C3380CC4-5D6E-409C-BE32-E72D297353CC}">
              <c16:uniqueId val="{00000000-E491-4C66-9A14-D5AE1958BB7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E491-4C66-9A14-D5AE1958BB7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93.1</c:v>
                </c:pt>
                <c:pt idx="1">
                  <c:v>93.09</c:v>
                </c:pt>
                <c:pt idx="2">
                  <c:v>93.02</c:v>
                </c:pt>
                <c:pt idx="3">
                  <c:v>92.95</c:v>
                </c:pt>
                <c:pt idx="4">
                  <c:v>91.73</c:v>
                </c:pt>
              </c:numCache>
            </c:numRef>
          </c:val>
          <c:extLst>
            <c:ext xmlns:c16="http://schemas.microsoft.com/office/drawing/2014/chart" uri="{C3380CC4-5D6E-409C-BE32-E72D297353CC}">
              <c16:uniqueId val="{00000000-192B-4D49-B5A5-B17691BBF70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192B-4D49-B5A5-B17691BBF70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108.01</c:v>
                </c:pt>
                <c:pt idx="1">
                  <c:v>107.53</c:v>
                </c:pt>
                <c:pt idx="2">
                  <c:v>103.56</c:v>
                </c:pt>
                <c:pt idx="3">
                  <c:v>103.71</c:v>
                </c:pt>
                <c:pt idx="4">
                  <c:v>102.29</c:v>
                </c:pt>
              </c:numCache>
            </c:numRef>
          </c:val>
          <c:extLst>
            <c:ext xmlns:c16="http://schemas.microsoft.com/office/drawing/2014/chart" uri="{C3380CC4-5D6E-409C-BE32-E72D297353CC}">
              <c16:uniqueId val="{00000000-5516-451D-B99C-826514702E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5516-451D-B99C-826514702E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53.61</c:v>
                </c:pt>
                <c:pt idx="1">
                  <c:v>54.68</c:v>
                </c:pt>
                <c:pt idx="2">
                  <c:v>55.04</c:v>
                </c:pt>
                <c:pt idx="3">
                  <c:v>55.43</c:v>
                </c:pt>
                <c:pt idx="4">
                  <c:v>56.24</c:v>
                </c:pt>
              </c:numCache>
            </c:numRef>
          </c:val>
          <c:extLst>
            <c:ext xmlns:c16="http://schemas.microsoft.com/office/drawing/2014/chart" uri="{C3380CC4-5D6E-409C-BE32-E72D297353CC}">
              <c16:uniqueId val="{00000000-44AF-476C-A1B8-FB3E302404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44AF-476C-A1B8-FB3E302404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29.49</c:v>
                </c:pt>
                <c:pt idx="1">
                  <c:v>31.68</c:v>
                </c:pt>
                <c:pt idx="2">
                  <c:v>34.42</c:v>
                </c:pt>
                <c:pt idx="3">
                  <c:v>36.89</c:v>
                </c:pt>
                <c:pt idx="4">
                  <c:v>40.07</c:v>
                </c:pt>
              </c:numCache>
            </c:numRef>
          </c:val>
          <c:extLst>
            <c:ext xmlns:c16="http://schemas.microsoft.com/office/drawing/2014/chart" uri="{C3380CC4-5D6E-409C-BE32-E72D297353CC}">
              <c16:uniqueId val="{00000000-53AF-42A4-B668-093771EF5D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53AF-42A4-B668-093771EF5D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8E-44D9-AD6C-894F2E19FA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8E-44D9-AD6C-894F2E19FA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295.7</c:v>
                </c:pt>
                <c:pt idx="1">
                  <c:v>303.87</c:v>
                </c:pt>
                <c:pt idx="2">
                  <c:v>222.58</c:v>
                </c:pt>
                <c:pt idx="3">
                  <c:v>189.94</c:v>
                </c:pt>
                <c:pt idx="4">
                  <c:v>190.17</c:v>
                </c:pt>
              </c:numCache>
            </c:numRef>
          </c:val>
          <c:extLst>
            <c:ext xmlns:c16="http://schemas.microsoft.com/office/drawing/2014/chart" uri="{C3380CC4-5D6E-409C-BE32-E72D297353CC}">
              <c16:uniqueId val="{00000000-5399-44D2-81FC-C3F03C17B1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5399-44D2-81FC-C3F03C17B1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91.81</c:v>
                </c:pt>
                <c:pt idx="1">
                  <c:v>91.97</c:v>
                </c:pt>
                <c:pt idx="2">
                  <c:v>91.43</c:v>
                </c:pt>
                <c:pt idx="3">
                  <c:v>91.32</c:v>
                </c:pt>
                <c:pt idx="4">
                  <c:v>96.3</c:v>
                </c:pt>
              </c:numCache>
            </c:numRef>
          </c:val>
          <c:extLst>
            <c:ext xmlns:c16="http://schemas.microsoft.com/office/drawing/2014/chart" uri="{C3380CC4-5D6E-409C-BE32-E72D297353CC}">
              <c16:uniqueId val="{00000000-0DFB-40AE-A34D-A8A0FA8DEF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0DFB-40AE-A34D-A8A0FA8DEF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108.38</c:v>
                </c:pt>
                <c:pt idx="1">
                  <c:v>107.57</c:v>
                </c:pt>
                <c:pt idx="2">
                  <c:v>103.06</c:v>
                </c:pt>
                <c:pt idx="3">
                  <c:v>102.96</c:v>
                </c:pt>
                <c:pt idx="4">
                  <c:v>100.78</c:v>
                </c:pt>
              </c:numCache>
            </c:numRef>
          </c:val>
          <c:extLst>
            <c:ext xmlns:c16="http://schemas.microsoft.com/office/drawing/2014/chart" uri="{C3380CC4-5D6E-409C-BE32-E72D297353CC}">
              <c16:uniqueId val="{00000000-9578-44B2-B1B3-BE71F5D688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9578-44B2-B1B3-BE71F5D688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124.16</c:v>
                </c:pt>
                <c:pt idx="1">
                  <c:v>126.41</c:v>
                </c:pt>
                <c:pt idx="2">
                  <c:v>133.53</c:v>
                </c:pt>
                <c:pt idx="3">
                  <c:v>134.63999999999999</c:v>
                </c:pt>
                <c:pt idx="4">
                  <c:v>138.27000000000001</c:v>
                </c:pt>
              </c:numCache>
            </c:numRef>
          </c:val>
          <c:extLst>
            <c:ext xmlns:c16="http://schemas.microsoft.com/office/drawing/2014/chart" uri="{C3380CC4-5D6E-409C-BE32-E72D297353CC}">
              <c16:uniqueId val="{00000000-4C7C-417D-8675-97D8613851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4C7C-417D-8675-97D8613851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豊橋市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366089</v>
      </c>
      <c r="AM8" s="44"/>
      <c r="AN8" s="44"/>
      <c r="AO8" s="44"/>
      <c r="AP8" s="44"/>
      <c r="AQ8" s="44"/>
      <c r="AR8" s="44"/>
      <c r="AS8" s="44"/>
      <c r="AT8" s="45">
        <f>データ!$S$6</f>
        <v>262.02</v>
      </c>
      <c r="AU8" s="46"/>
      <c r="AV8" s="46"/>
      <c r="AW8" s="46"/>
      <c r="AX8" s="46"/>
      <c r="AY8" s="46"/>
      <c r="AZ8" s="46"/>
      <c r="BA8" s="46"/>
      <c r="BB8" s="47">
        <f>データ!$T$6</f>
        <v>1397.18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85.72</v>
      </c>
      <c r="J10" s="46"/>
      <c r="K10" s="46"/>
      <c r="L10" s="46"/>
      <c r="M10" s="46"/>
      <c r="N10" s="46"/>
      <c r="O10" s="80"/>
      <c r="P10" s="47">
        <f>データ!$P$6</f>
        <v>99.89</v>
      </c>
      <c r="Q10" s="47"/>
      <c r="R10" s="47"/>
      <c r="S10" s="47"/>
      <c r="T10" s="47"/>
      <c r="U10" s="47"/>
      <c r="V10" s="47"/>
      <c r="W10" s="44">
        <f>データ!$Q$6</f>
        <v>1507</v>
      </c>
      <c r="X10" s="44"/>
      <c r="Y10" s="44"/>
      <c r="Z10" s="44"/>
      <c r="AA10" s="44"/>
      <c r="AB10" s="44"/>
      <c r="AC10" s="44"/>
      <c r="AD10" s="2"/>
      <c r="AE10" s="2"/>
      <c r="AF10" s="2"/>
      <c r="AG10" s="2"/>
      <c r="AH10" s="2"/>
      <c r="AI10" s="2"/>
      <c r="AJ10" s="2"/>
      <c r="AK10" s="2"/>
      <c r="AL10" s="44">
        <f>データ!$U$6</f>
        <v>364338</v>
      </c>
      <c r="AM10" s="44"/>
      <c r="AN10" s="44"/>
      <c r="AO10" s="44"/>
      <c r="AP10" s="44"/>
      <c r="AQ10" s="44"/>
      <c r="AR10" s="44"/>
      <c r="AS10" s="44"/>
      <c r="AT10" s="45">
        <f>データ!$V$6</f>
        <v>221.05</v>
      </c>
      <c r="AU10" s="46"/>
      <c r="AV10" s="46"/>
      <c r="AW10" s="46"/>
      <c r="AX10" s="46"/>
      <c r="AY10" s="46"/>
      <c r="AZ10" s="46"/>
      <c r="BA10" s="46"/>
      <c r="BB10" s="47">
        <f>データ!$W$6</f>
        <v>1648.22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Ptm/V7ZvBz21/7W/L0Lg/bHeFE1TlKrGTiT9CqwmmrRvSjtxto5l+IjlITGNIdgerKPks7e1Sl8nvTkG1qlSQ==" saltValue="ekQQXUgmaFbNzeWD1Lqka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232017</v>
      </c>
      <c r="D6" s="20">
        <f t="shared" si="3"/>
        <v>46</v>
      </c>
      <c r="E6" s="20">
        <f t="shared" si="3"/>
        <v>1</v>
      </c>
      <c r="F6" s="20">
        <f t="shared" si="3"/>
        <v>0</v>
      </c>
      <c r="G6" s="20">
        <f t="shared" si="3"/>
        <v>1</v>
      </c>
      <c r="H6" s="20" t="str">
        <f t="shared" si="3"/>
        <v>愛知県　豊橋市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85.72</v>
      </c>
      <c r="P6" s="21">
        <f t="shared" si="3"/>
        <v>99.89</v>
      </c>
      <c r="Q6" s="21">
        <f t="shared" si="3"/>
        <v>1507</v>
      </c>
      <c r="R6" s="21">
        <f t="shared" si="3"/>
        <v>366089</v>
      </c>
      <c r="S6" s="21">
        <f t="shared" si="3"/>
        <v>262.02</v>
      </c>
      <c r="T6" s="21">
        <f t="shared" si="3"/>
        <v>1397.18</v>
      </c>
      <c r="U6" s="21">
        <f t="shared" si="3"/>
        <v>364338</v>
      </c>
      <c r="V6" s="21">
        <f t="shared" si="3"/>
        <v>221.05</v>
      </c>
      <c r="W6" s="21">
        <f t="shared" si="3"/>
        <v>1648.22</v>
      </c>
      <c r="X6" s="22">
        <f>IF(X7="",NA(),X7)</f>
        <v>108.01</v>
      </c>
      <c r="Y6" s="22">
        <f t="shared" ref="Y6:AG6" si="4">IF(Y7="",NA(),Y7)</f>
        <v>107.53</v>
      </c>
      <c r="Z6" s="22">
        <f t="shared" si="4"/>
        <v>103.56</v>
      </c>
      <c r="AA6" s="22">
        <f t="shared" si="4"/>
        <v>103.71</v>
      </c>
      <c r="AB6" s="22">
        <f t="shared" si="4"/>
        <v>102.29</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295.7</v>
      </c>
      <c r="AU6" s="22">
        <f t="shared" ref="AU6:BC6" si="6">IF(AU7="",NA(),AU7)</f>
        <v>303.87</v>
      </c>
      <c r="AV6" s="22">
        <f t="shared" si="6"/>
        <v>222.58</v>
      </c>
      <c r="AW6" s="22">
        <f t="shared" si="6"/>
        <v>189.94</v>
      </c>
      <c r="AX6" s="22">
        <f t="shared" si="6"/>
        <v>190.17</v>
      </c>
      <c r="AY6" s="22">
        <f t="shared" si="6"/>
        <v>239.45</v>
      </c>
      <c r="AZ6" s="22">
        <f t="shared" si="6"/>
        <v>246.01</v>
      </c>
      <c r="BA6" s="22">
        <f t="shared" si="6"/>
        <v>228.89</v>
      </c>
      <c r="BB6" s="22">
        <f t="shared" si="6"/>
        <v>232.66</v>
      </c>
      <c r="BC6" s="22">
        <f t="shared" si="6"/>
        <v>217.12</v>
      </c>
      <c r="BD6" s="21" t="str">
        <f>IF(BD7="","",IF(BD7="-","【-】","【"&amp;SUBSTITUTE(TEXT(BD7,"#,##0.00"),"-","△")&amp;"】"))</f>
        <v>【239.69】</v>
      </c>
      <c r="BE6" s="22">
        <f>IF(BE7="",NA(),BE7)</f>
        <v>91.81</v>
      </c>
      <c r="BF6" s="22">
        <f t="shared" ref="BF6:BN6" si="7">IF(BF7="",NA(),BF7)</f>
        <v>91.97</v>
      </c>
      <c r="BG6" s="22">
        <f t="shared" si="7"/>
        <v>91.43</v>
      </c>
      <c r="BH6" s="22">
        <f t="shared" si="7"/>
        <v>91.32</v>
      </c>
      <c r="BI6" s="22">
        <f t="shared" si="7"/>
        <v>96.3</v>
      </c>
      <c r="BJ6" s="22">
        <f t="shared" si="7"/>
        <v>259.56</v>
      </c>
      <c r="BK6" s="22">
        <f t="shared" si="7"/>
        <v>248.92</v>
      </c>
      <c r="BL6" s="22">
        <f t="shared" si="7"/>
        <v>251.26</v>
      </c>
      <c r="BM6" s="22">
        <f t="shared" si="7"/>
        <v>255.84</v>
      </c>
      <c r="BN6" s="22">
        <f t="shared" si="7"/>
        <v>253.22</v>
      </c>
      <c r="BO6" s="21" t="str">
        <f>IF(BO7="","",IF(BO7="-","【-】","【"&amp;SUBSTITUTE(TEXT(BO7,"#,##0.00"),"-","△")&amp;"】"))</f>
        <v>【264.86】</v>
      </c>
      <c r="BP6" s="22">
        <f>IF(BP7="",NA(),BP7)</f>
        <v>108.38</v>
      </c>
      <c r="BQ6" s="22">
        <f t="shared" ref="BQ6:BY6" si="8">IF(BQ7="",NA(),BQ7)</f>
        <v>107.57</v>
      </c>
      <c r="BR6" s="22">
        <f t="shared" si="8"/>
        <v>103.06</v>
      </c>
      <c r="BS6" s="22">
        <f t="shared" si="8"/>
        <v>102.96</v>
      </c>
      <c r="BT6" s="22">
        <f t="shared" si="8"/>
        <v>100.78</v>
      </c>
      <c r="BU6" s="22">
        <f t="shared" si="8"/>
        <v>105.07</v>
      </c>
      <c r="BV6" s="22">
        <f t="shared" si="8"/>
        <v>107.54</v>
      </c>
      <c r="BW6" s="22">
        <f t="shared" si="8"/>
        <v>101.93</v>
      </c>
      <c r="BX6" s="22">
        <f t="shared" si="8"/>
        <v>102.36</v>
      </c>
      <c r="BY6" s="22">
        <f t="shared" si="8"/>
        <v>101.56</v>
      </c>
      <c r="BZ6" s="21" t="str">
        <f>IF(BZ7="","",IF(BZ7="-","【-】","【"&amp;SUBSTITUTE(TEXT(BZ7,"#,##0.00"),"-","△")&amp;"】"))</f>
        <v>【97.59】</v>
      </c>
      <c r="CA6" s="22">
        <f>IF(CA7="",NA(),CA7)</f>
        <v>124.16</v>
      </c>
      <c r="CB6" s="22">
        <f t="shared" ref="CB6:CJ6" si="9">IF(CB7="",NA(),CB7)</f>
        <v>126.41</v>
      </c>
      <c r="CC6" s="22">
        <f t="shared" si="9"/>
        <v>133.53</v>
      </c>
      <c r="CD6" s="22">
        <f t="shared" si="9"/>
        <v>134.63999999999999</v>
      </c>
      <c r="CE6" s="22">
        <f t="shared" si="9"/>
        <v>138.27000000000001</v>
      </c>
      <c r="CF6" s="22">
        <f t="shared" si="9"/>
        <v>153.71</v>
      </c>
      <c r="CG6" s="22">
        <f t="shared" si="9"/>
        <v>155.9</v>
      </c>
      <c r="CH6" s="22">
        <f t="shared" si="9"/>
        <v>162.47</v>
      </c>
      <c r="CI6" s="22">
        <f t="shared" si="9"/>
        <v>165.52</v>
      </c>
      <c r="CJ6" s="22">
        <f t="shared" si="9"/>
        <v>169.99</v>
      </c>
      <c r="CK6" s="21" t="str">
        <f>IF(CK7="","",IF(CK7="-","【-】","【"&amp;SUBSTITUTE(TEXT(CK7,"#,##0.00"),"-","△")&amp;"】"))</f>
        <v>【181.66】</v>
      </c>
      <c r="CL6" s="22">
        <f>IF(CL7="",NA(),CL7)</f>
        <v>81.73</v>
      </c>
      <c r="CM6" s="22">
        <f t="shared" ref="CM6:CU6" si="10">IF(CM7="",NA(),CM7)</f>
        <v>80.64</v>
      </c>
      <c r="CN6" s="22">
        <f t="shared" si="10"/>
        <v>79.569999999999993</v>
      </c>
      <c r="CO6" s="22">
        <f t="shared" si="10"/>
        <v>78.63</v>
      </c>
      <c r="CP6" s="22">
        <f t="shared" si="10"/>
        <v>79.95</v>
      </c>
      <c r="CQ6" s="22">
        <f t="shared" si="10"/>
        <v>64.41</v>
      </c>
      <c r="CR6" s="22">
        <f t="shared" si="10"/>
        <v>64.11</v>
      </c>
      <c r="CS6" s="22">
        <f t="shared" si="10"/>
        <v>63.81</v>
      </c>
      <c r="CT6" s="22">
        <f t="shared" si="10"/>
        <v>63.58</v>
      </c>
      <c r="CU6" s="22">
        <f t="shared" si="10"/>
        <v>64.13</v>
      </c>
      <c r="CV6" s="21" t="str">
        <f>IF(CV7="","",IF(CV7="-","【-】","【"&amp;SUBSTITUTE(TEXT(CV7,"#,##0.00"),"-","△")&amp;"】"))</f>
        <v>【60.21】</v>
      </c>
      <c r="CW6" s="22">
        <f>IF(CW7="",NA(),CW7)</f>
        <v>93.1</v>
      </c>
      <c r="CX6" s="22">
        <f t="shared" ref="CX6:DF6" si="11">IF(CX7="",NA(),CX7)</f>
        <v>93.09</v>
      </c>
      <c r="CY6" s="22">
        <f t="shared" si="11"/>
        <v>93.02</v>
      </c>
      <c r="CZ6" s="22">
        <f t="shared" si="11"/>
        <v>92.95</v>
      </c>
      <c r="DA6" s="22">
        <f t="shared" si="11"/>
        <v>91.73</v>
      </c>
      <c r="DB6" s="22">
        <f t="shared" si="11"/>
        <v>91.64</v>
      </c>
      <c r="DC6" s="22">
        <f t="shared" si="11"/>
        <v>92.09</v>
      </c>
      <c r="DD6" s="22">
        <f t="shared" si="11"/>
        <v>91.76</v>
      </c>
      <c r="DE6" s="22">
        <f t="shared" si="11"/>
        <v>91.22</v>
      </c>
      <c r="DF6" s="22">
        <f t="shared" si="11"/>
        <v>90.98</v>
      </c>
      <c r="DG6" s="21" t="str">
        <f>IF(DG7="","",IF(DG7="-","【-】","【"&amp;SUBSTITUTE(TEXT(DG7,"#,##0.00"),"-","△")&amp;"】"))</f>
        <v>【89.21】</v>
      </c>
      <c r="DH6" s="22">
        <f>IF(DH7="",NA(),DH7)</f>
        <v>53.61</v>
      </c>
      <c r="DI6" s="22">
        <f t="shared" ref="DI6:DQ6" si="12">IF(DI7="",NA(),DI7)</f>
        <v>54.68</v>
      </c>
      <c r="DJ6" s="22">
        <f t="shared" si="12"/>
        <v>55.04</v>
      </c>
      <c r="DK6" s="22">
        <f t="shared" si="12"/>
        <v>55.43</v>
      </c>
      <c r="DL6" s="22">
        <f t="shared" si="12"/>
        <v>56.24</v>
      </c>
      <c r="DM6" s="22">
        <f t="shared" si="12"/>
        <v>51.62</v>
      </c>
      <c r="DN6" s="22">
        <f t="shared" si="12"/>
        <v>52.16</v>
      </c>
      <c r="DO6" s="22">
        <f t="shared" si="12"/>
        <v>52.59</v>
      </c>
      <c r="DP6" s="22">
        <f t="shared" si="12"/>
        <v>52.74</v>
      </c>
      <c r="DQ6" s="22">
        <f t="shared" si="12"/>
        <v>53.15</v>
      </c>
      <c r="DR6" s="21" t="str">
        <f>IF(DR7="","",IF(DR7="-","【-】","【"&amp;SUBSTITUTE(TEXT(DR7,"#,##0.00"),"-","△")&amp;"】"))</f>
        <v>【52.41】</v>
      </c>
      <c r="DS6" s="22">
        <f>IF(DS7="",NA(),DS7)</f>
        <v>29.49</v>
      </c>
      <c r="DT6" s="22">
        <f t="shared" ref="DT6:EB6" si="13">IF(DT7="",NA(),DT7)</f>
        <v>31.68</v>
      </c>
      <c r="DU6" s="22">
        <f t="shared" si="13"/>
        <v>34.42</v>
      </c>
      <c r="DV6" s="22">
        <f t="shared" si="13"/>
        <v>36.89</v>
      </c>
      <c r="DW6" s="22">
        <f t="shared" si="13"/>
        <v>40.07</v>
      </c>
      <c r="DX6" s="22">
        <f t="shared" si="13"/>
        <v>23.68</v>
      </c>
      <c r="DY6" s="22">
        <f t="shared" si="13"/>
        <v>25.76</v>
      </c>
      <c r="DZ6" s="22">
        <f t="shared" si="13"/>
        <v>27.51</v>
      </c>
      <c r="EA6" s="22">
        <f t="shared" si="13"/>
        <v>28.57</v>
      </c>
      <c r="EB6" s="22">
        <f t="shared" si="13"/>
        <v>29.7</v>
      </c>
      <c r="EC6" s="21" t="str">
        <f>IF(EC7="","",IF(EC7="-","【-】","【"&amp;SUBSTITUTE(TEXT(EC7,"#,##0.00"),"-","△")&amp;"】"))</f>
        <v>【26.78】</v>
      </c>
      <c r="ED6" s="22">
        <f>IF(ED7="",NA(),ED7)</f>
        <v>0.5</v>
      </c>
      <c r="EE6" s="22">
        <f t="shared" ref="EE6:EM6" si="14">IF(EE7="",NA(),EE7)</f>
        <v>0.57999999999999996</v>
      </c>
      <c r="EF6" s="22">
        <f t="shared" si="14"/>
        <v>0.54</v>
      </c>
      <c r="EG6" s="22">
        <f t="shared" si="14"/>
        <v>0.39</v>
      </c>
      <c r="EH6" s="22">
        <f t="shared" si="14"/>
        <v>0.35</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232017</v>
      </c>
      <c r="D7" s="24">
        <v>46</v>
      </c>
      <c r="E7" s="24">
        <v>1</v>
      </c>
      <c r="F7" s="24">
        <v>0</v>
      </c>
      <c r="G7" s="24">
        <v>1</v>
      </c>
      <c r="H7" s="24" t="s">
        <v>93</v>
      </c>
      <c r="I7" s="24" t="s">
        <v>94</v>
      </c>
      <c r="J7" s="24" t="s">
        <v>95</v>
      </c>
      <c r="K7" s="24" t="s">
        <v>96</v>
      </c>
      <c r="L7" s="24" t="s">
        <v>97</v>
      </c>
      <c r="M7" s="24" t="s">
        <v>98</v>
      </c>
      <c r="N7" s="25" t="s">
        <v>99</v>
      </c>
      <c r="O7" s="25">
        <v>85.72</v>
      </c>
      <c r="P7" s="25">
        <v>99.89</v>
      </c>
      <c r="Q7" s="25">
        <v>1507</v>
      </c>
      <c r="R7" s="25">
        <v>366089</v>
      </c>
      <c r="S7" s="25">
        <v>262.02</v>
      </c>
      <c r="T7" s="25">
        <v>1397.18</v>
      </c>
      <c r="U7" s="25">
        <v>364338</v>
      </c>
      <c r="V7" s="25">
        <v>221.05</v>
      </c>
      <c r="W7" s="25">
        <v>1648.22</v>
      </c>
      <c r="X7" s="25">
        <v>108.01</v>
      </c>
      <c r="Y7" s="25">
        <v>107.53</v>
      </c>
      <c r="Z7" s="25">
        <v>103.56</v>
      </c>
      <c r="AA7" s="25">
        <v>103.71</v>
      </c>
      <c r="AB7" s="25">
        <v>102.29</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295.7</v>
      </c>
      <c r="AU7" s="25">
        <v>303.87</v>
      </c>
      <c r="AV7" s="25">
        <v>222.58</v>
      </c>
      <c r="AW7" s="25">
        <v>189.94</v>
      </c>
      <c r="AX7" s="25">
        <v>190.17</v>
      </c>
      <c r="AY7" s="25">
        <v>239.45</v>
      </c>
      <c r="AZ7" s="25">
        <v>246.01</v>
      </c>
      <c r="BA7" s="25">
        <v>228.89</v>
      </c>
      <c r="BB7" s="25">
        <v>232.66</v>
      </c>
      <c r="BC7" s="25">
        <v>217.12</v>
      </c>
      <c r="BD7" s="25">
        <v>239.69</v>
      </c>
      <c r="BE7" s="25">
        <v>91.81</v>
      </c>
      <c r="BF7" s="25">
        <v>91.97</v>
      </c>
      <c r="BG7" s="25">
        <v>91.43</v>
      </c>
      <c r="BH7" s="25">
        <v>91.32</v>
      </c>
      <c r="BI7" s="25">
        <v>96.3</v>
      </c>
      <c r="BJ7" s="25">
        <v>259.56</v>
      </c>
      <c r="BK7" s="25">
        <v>248.92</v>
      </c>
      <c r="BL7" s="25">
        <v>251.26</v>
      </c>
      <c r="BM7" s="25">
        <v>255.84</v>
      </c>
      <c r="BN7" s="25">
        <v>253.22</v>
      </c>
      <c r="BO7" s="25">
        <v>264.86</v>
      </c>
      <c r="BP7" s="25">
        <v>108.38</v>
      </c>
      <c r="BQ7" s="25">
        <v>107.57</v>
      </c>
      <c r="BR7" s="25">
        <v>103.06</v>
      </c>
      <c r="BS7" s="25">
        <v>102.96</v>
      </c>
      <c r="BT7" s="25">
        <v>100.78</v>
      </c>
      <c r="BU7" s="25">
        <v>105.07</v>
      </c>
      <c r="BV7" s="25">
        <v>107.54</v>
      </c>
      <c r="BW7" s="25">
        <v>101.93</v>
      </c>
      <c r="BX7" s="25">
        <v>102.36</v>
      </c>
      <c r="BY7" s="25">
        <v>101.56</v>
      </c>
      <c r="BZ7" s="25">
        <v>97.59</v>
      </c>
      <c r="CA7" s="25">
        <v>124.16</v>
      </c>
      <c r="CB7" s="25">
        <v>126.41</v>
      </c>
      <c r="CC7" s="25">
        <v>133.53</v>
      </c>
      <c r="CD7" s="25">
        <v>134.63999999999999</v>
      </c>
      <c r="CE7" s="25">
        <v>138.27000000000001</v>
      </c>
      <c r="CF7" s="25">
        <v>153.71</v>
      </c>
      <c r="CG7" s="25">
        <v>155.9</v>
      </c>
      <c r="CH7" s="25">
        <v>162.47</v>
      </c>
      <c r="CI7" s="25">
        <v>165.52</v>
      </c>
      <c r="CJ7" s="25">
        <v>169.99</v>
      </c>
      <c r="CK7" s="25">
        <v>181.66</v>
      </c>
      <c r="CL7" s="25">
        <v>81.73</v>
      </c>
      <c r="CM7" s="25">
        <v>80.64</v>
      </c>
      <c r="CN7" s="25">
        <v>79.569999999999993</v>
      </c>
      <c r="CO7" s="25">
        <v>78.63</v>
      </c>
      <c r="CP7" s="25">
        <v>79.95</v>
      </c>
      <c r="CQ7" s="25">
        <v>64.41</v>
      </c>
      <c r="CR7" s="25">
        <v>64.11</v>
      </c>
      <c r="CS7" s="25">
        <v>63.81</v>
      </c>
      <c r="CT7" s="25">
        <v>63.58</v>
      </c>
      <c r="CU7" s="25">
        <v>64.13</v>
      </c>
      <c r="CV7" s="25">
        <v>60.21</v>
      </c>
      <c r="CW7" s="25">
        <v>93.1</v>
      </c>
      <c r="CX7" s="25">
        <v>93.09</v>
      </c>
      <c r="CY7" s="25">
        <v>93.02</v>
      </c>
      <c r="CZ7" s="25">
        <v>92.95</v>
      </c>
      <c r="DA7" s="25">
        <v>91.73</v>
      </c>
      <c r="DB7" s="25">
        <v>91.64</v>
      </c>
      <c r="DC7" s="25">
        <v>92.09</v>
      </c>
      <c r="DD7" s="25">
        <v>91.76</v>
      </c>
      <c r="DE7" s="25">
        <v>91.22</v>
      </c>
      <c r="DF7" s="25">
        <v>90.98</v>
      </c>
      <c r="DG7" s="25">
        <v>89.21</v>
      </c>
      <c r="DH7" s="25">
        <v>53.61</v>
      </c>
      <c r="DI7" s="25">
        <v>54.68</v>
      </c>
      <c r="DJ7" s="25">
        <v>55.04</v>
      </c>
      <c r="DK7" s="25">
        <v>55.43</v>
      </c>
      <c r="DL7" s="25">
        <v>56.24</v>
      </c>
      <c r="DM7" s="25">
        <v>51.62</v>
      </c>
      <c r="DN7" s="25">
        <v>52.16</v>
      </c>
      <c r="DO7" s="25">
        <v>52.59</v>
      </c>
      <c r="DP7" s="25">
        <v>52.74</v>
      </c>
      <c r="DQ7" s="25">
        <v>53.15</v>
      </c>
      <c r="DR7" s="25">
        <v>52.41</v>
      </c>
      <c r="DS7" s="25">
        <v>29.49</v>
      </c>
      <c r="DT7" s="25">
        <v>31.68</v>
      </c>
      <c r="DU7" s="25">
        <v>34.42</v>
      </c>
      <c r="DV7" s="25">
        <v>36.89</v>
      </c>
      <c r="DW7" s="25">
        <v>40.07</v>
      </c>
      <c r="DX7" s="25">
        <v>23.68</v>
      </c>
      <c r="DY7" s="25">
        <v>25.76</v>
      </c>
      <c r="DZ7" s="25">
        <v>27.51</v>
      </c>
      <c r="EA7" s="25">
        <v>28.57</v>
      </c>
      <c r="EB7" s="25">
        <v>29.7</v>
      </c>
      <c r="EC7" s="25">
        <v>26.78</v>
      </c>
      <c r="ED7" s="25">
        <v>0.5</v>
      </c>
      <c r="EE7" s="25">
        <v>0.57999999999999996</v>
      </c>
      <c r="EF7" s="25">
        <v>0.54</v>
      </c>
      <c r="EG7" s="25">
        <v>0.39</v>
      </c>
      <c r="EH7" s="25">
        <v>0.35</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2025-12-12T09:18:15Z</dcterms:created>
  <dcterms:modified xsi:type="dcterms:W3CDTF">2026-01-30T04:22:28Z</dcterms:modified>
  <cp:category/>
</cp:coreProperties>
</file>