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373\Desktop\経営比較分析\"/>
    </mc:Choice>
  </mc:AlternateContent>
  <workbookProtection workbookAlgorithmName="SHA-512" workbookHashValue="USqqlZ/tT0DpDmYES6PEkmRoahp4LX8LA/ZrWxt3T4FS50lEj5V7FjNap0HpS/5un8BoinfwQa01VrCh2BjN/Q==" workbookSaltValue="DW+vUy+0D4frCxOWE6vB8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<sst xmlns="http://schemas.openxmlformats.org/spreadsheetml/2006/main" count="235" uniqueCount="123">
  <si>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</si>
  <si>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</si>
  <si>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</si>
  <si>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</si>
  <si>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</si>
  <si>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</si>
  <si>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</si>
  <si>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</si>
  <si>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</si>
  <si>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</si>
  <si>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</si>
  <si>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</si>
  <si>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</si>
  <si>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</si>
  <si>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</si>
  <si>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</si>
  <si>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</si>
  <si>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</si>
  <si>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</si>
  <si>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</si>
  <si>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</si>
  <si>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</si>
  <si>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</si>
  <si>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</si>
  <si>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</si>
  <si>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</si>
  <si>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</si>
  <si>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</si>
  <si>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</si>
  <si>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</si>
  <si>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</si>
  <si>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</si>
  <si>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</si>
  <si>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</si>
  <si>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</si>
  <si>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</si>
  <si>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</si>
  <si>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</si>
  <si>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</si>
  <si>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</si>
  <si>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</si>
  <si>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</si>
  <si>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</si>
  <si>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</si>
  <si>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</si>
  <si>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</si>
  <si>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</si>
  <si>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</si>
  <si>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</si>
  <si>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</si>
  <si>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</si>
  <si>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</si>
  <si>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</si>
  <si>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</si>
  <si>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</si>
  <si>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</si>
  <si>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</si>
  <si>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</si>
  <si>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</si>
  <si>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</si>
  <si>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</si>
  <si>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</si>
  <si>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</si>
  <si>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</si>
  <si>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</si>
  <si>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</si>
  <si>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</si>
  <si>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</si>
  <si>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</si>
  <si>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</si>
  <si>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</si>
  <si>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</si>
  <si>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</si>
  <si>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</si>
  <si>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</si>
  <si>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</si>
  <si>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</si>
  <si>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</si>
  <si>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</si>
  <si>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</si>
  <si>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</si>
  <si>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</si>
  <si>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</si>
  <si>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</si>
  <si>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</si>
  <si>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</si>
  <si>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</si>
  <si>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</si>
  <si>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</si>
  <si>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</si>
  <si>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</si>
  <si>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</si>
  <si>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</si>
  <si>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</si>
  <si>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</si>
  <si>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</si>
  <si>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</si>
  <si>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</si>
  <si>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</si>
  <si>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</si>
  <si>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</si>
  <si>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</si>
  <si>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</si>
  <si>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</si>
  <si>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</si>
  <si>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</si>
  <si>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</si>
  <si>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</si>
  <si>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</si>
  <si>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</si>
  <si>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</si>
  <si>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</si>
  <si>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</si>
  <si>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</si>
  <si>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</si>
  <si>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</si>
  <si>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</si>
  <si>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</si>
  <si>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</si>
  <si>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</si>
  <si>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管渠施設の修繕・改良・更新を計画的に推進すべく努める。
・③管渠改善率は平成28年度より0.13％上昇し、類似団体区分の平均値と比べ高い水準となった。これは管渠施設の計画的な修繕・改良・更新により、１年間の修繕・改良・更新管渠延長が増加したためである。今後も計画に基づき、維持修繕・改築更新を継続して行っていく予定である。
</t>
    <rPh sb="213" eb="215">
      <t>ヘイセイ</t>
    </rPh>
    <rPh sb="217" eb="218">
      <t>ネン</t>
    </rPh>
    <rPh sb="218" eb="219">
      <t>ド</t>
    </rPh>
    <rPh sb="226" eb="228">
      <t>ジョウショウ</t>
    </rPh>
    <rPh sb="243" eb="244">
      <t>タカ</t>
    </rPh>
    <rPh sb="303" eb="305">
      <t>コンゴ</t>
    </rPh>
    <rPh sb="306" eb="308">
      <t>ケイカク</t>
    </rPh>
    <rPh sb="309" eb="310">
      <t>モト</t>
    </rPh>
    <rPh sb="313" eb="315">
      <t>イジ</t>
    </rPh>
    <rPh sb="315" eb="317">
      <t>シュウゼン</t>
    </rPh>
    <rPh sb="318" eb="320">
      <t>カイチク</t>
    </rPh>
    <rPh sb="320" eb="322">
      <t>コウシン</t>
    </rPh>
    <rPh sb="323" eb="325">
      <t>ケイゾク</t>
    </rPh>
    <rPh sb="327" eb="328">
      <t>オコナ</t>
    </rPh>
    <rPh sb="332" eb="334">
      <t>ヨテイ</t>
    </rPh>
    <phoneticPr fontId="4"/>
  </si>
  <si>
    <t>・経営の健全性・効率性については、平成29年度決算は平成28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・老朽化の状況については、今後管渠の経過年数が増えていくことを踏まえて、長寿命化や更新投資を計画的に実施していく必要がある。
・経営戦略については、平成32年度に策定予定である。</t>
    <phoneticPr fontId="4"/>
  </si>
  <si>
    <t>・平成29年度の①経常収支比率は、100％を超え黒字経営であった。水道使用水量の増加等から下水道使用料は増加したものの雨水処理負担金や一般会計補助金等の減少により経常収益が減少した一方で、バイオマス利活用センターの供用開始により動力費や薬品費の減少や支払利息等の減少により経常費用が大きく減少したことで①経常収支比率が上昇した。全国及び類似団体区分の平均値と比べ①経常収支比率はやや低い水準にとどまっているが、累積欠損金が生じることがないよう安定した経営を引き続き維持していく。
・③流動比率は、平成28年度と比べ2.5％下降したものの、全国及び類似団体区分の平均値と比べても高い水準であるため、更に支払能力を高めるべく経営改善を図る。
・豊橋市上下水道ビジョンに基づき、計画的に企業債の借入、償還を行っていることにより④企業債残高対事業規模比率は全国及び類似団体区分の平均値と比べても低いことから適切な投資規模といえるが、今後も適切な水準を維持していく必要がある。
・動力費や薬品費等の汚水処理費用が減少した一方で、下水道使用料が増加したことで⑤経費回収率が上昇した。汚水処理費が下がったことに加え、水道使用量の増加等により有収水量が増加したため⑥汚水処理原価も全国及び類似団体区分の平均値より低い水準であった。⑦施設利用率は全国及び類似団体区分の平均値を下回っているが、今後も経費について不断の節減に努め、また⑧水洗化率についても更なる向上に努める。</t>
    <rPh sb="90" eb="92">
      <t>イッポウ</t>
    </rPh>
    <rPh sb="99" eb="102">
      <t>リカツヨウ</t>
    </rPh>
    <rPh sb="107" eb="109">
      <t>キョウヨウ</t>
    </rPh>
    <rPh sb="109" eb="111">
      <t>カイシ</t>
    </rPh>
    <rPh sb="118" eb="120">
      <t>ヤクヒン</t>
    </rPh>
    <rPh sb="120" eb="121">
      <t>ヒ</t>
    </rPh>
    <rPh sb="122" eb="124">
      <t>ゲンショウ</t>
    </rPh>
    <rPh sb="131" eb="133">
      <t>ゲンショウ</t>
    </rPh>
    <rPh sb="141" eb="142">
      <t>オオ</t>
    </rPh>
    <rPh sb="152" eb="154">
      <t>ケイジョウ</t>
    </rPh>
    <rPh sb="154" eb="156">
      <t>シュウシ</t>
    </rPh>
    <rPh sb="156" eb="158">
      <t>ヒリツ</t>
    </rPh>
    <rPh sb="159" eb="161">
      <t>ジョウショウ</t>
    </rPh>
    <rPh sb="261" eb="263">
      <t>カコウ</t>
    </rPh>
    <rPh sb="320" eb="323">
      <t>トヨハシシ</t>
    </rPh>
    <rPh sb="340" eb="342">
      <t>キギョウ</t>
    </rPh>
    <rPh sb="342" eb="343">
      <t>サイ</t>
    </rPh>
    <rPh sb="350" eb="351">
      <t>オコナ</t>
    </rPh>
    <rPh sb="435" eb="437">
      <t>ドウリョク</t>
    </rPh>
    <rPh sb="437" eb="438">
      <t>ヒ</t>
    </rPh>
    <rPh sb="439" eb="441">
      <t>ヤクヒン</t>
    </rPh>
    <rPh sb="441" eb="442">
      <t>ヒ</t>
    </rPh>
    <rPh sb="442" eb="443">
      <t>トウ</t>
    </rPh>
    <rPh sb="444" eb="446">
      <t>オスイ</t>
    </rPh>
    <rPh sb="446" eb="448">
      <t>ショリ</t>
    </rPh>
    <rPh sb="448" eb="450">
      <t>ヒヨウ</t>
    </rPh>
    <rPh sb="455" eb="457">
      <t>イッポウ</t>
    </rPh>
    <rPh sb="466" eb="468">
      <t>ゾウカ</t>
    </rPh>
    <rPh sb="491" eb="492">
      <t>サ</t>
    </rPh>
    <rPh sb="498" eb="499">
      <t>クワ</t>
    </rPh>
    <rPh sb="550" eb="552">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</si>
</sst>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shrinkToFit="1"/>
      <protection locked="0"/>
    </xf>
    <xf numFmtId="0" fontId="5" fillId="0" borderId="0" xfId="2" applyFont="1" applyBorder="1" applyAlignment="1" applyProtection="1">
      <alignment horizontal="left" vertical="top" wrapText="1" shrinkToFit="1"/>
      <protection locked="0"/>
    </xf>
    <xf numFmtId="0" fontId="5" fillId="0" borderId="7" xfId="2" applyFont="1" applyBorder="1" applyAlignment="1" applyProtection="1">
      <alignment horizontal="left" vertical="top" wrapText="1" shrinkToFit="1"/>
      <protection locked="0"/>
    </xf>
    <xf numFmtId="0" fontId="5" fillId="0" borderId="8" xfId="2" applyFont="1" applyBorder="1" applyAlignment="1" applyProtection="1">
      <alignment horizontal="left" vertical="top" wrapText="1" shrinkToFit="1"/>
      <protection locked="0"/>
    </xf>
    <xf numFmtId="0" fontId="5" fillId="0" borderId="1" xfId="2" applyFont="1" applyBorder="1" applyAlignment="1" applyProtection="1">
      <alignment horizontal="left" vertical="top" wrapText="1" shrinkToFit="1"/>
      <protection locked="0"/>
    </xf>
    <xf numFmtId="0" fontId="5" fillId="0" borderId="9" xfId="2"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0.06</c:v>
                </c:pt>
                <c:pt idx="2">
                  <c:v>0.06</c:v>
                </c:pt>
                <c:pt idx="3">
                  <c:v>0.23</c:v>
                </c:pt>
                <c:pt idx="4">
                  <c:v>0.36</c:v>
                </c:pt>
              </c:numCache>
            </c:numRef>
          </c:val>
          <c:extLst xmlns:c16r2="http://schemas.microsoft.com/office/drawing/2015/06/chart">
            <c:ext xmlns:c16="http://schemas.microsoft.com/office/drawing/2014/chart" uri="{C3380CC4-5D6E-409C-BE32-E72D297353CC}">
              <c16:uniqueId val="{00000000-7471-46C0-B883-72DFCF66198B}"/>
            </c:ext>
          </c:extLst>
        </c:ser>
        <c:dLbls>
          <c:showLegendKey val="0"/>
          <c:showVal val="0"/>
          <c:showCatName val="0"/>
          <c:showSerName val="0"/>
          <c:showPercent val="0"/>
          <c:showBubbleSize val="0"/>
        </c:dLbls>
        <c:gapWidth val="150"/>
        <c:axId val="261346184"/>
        <c:axId val="26134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7471-46C0-B883-72DFCF66198B}"/>
            </c:ext>
          </c:extLst>
        </c:ser>
        <c:dLbls>
          <c:showLegendKey val="0"/>
          <c:showVal val="0"/>
          <c:showCatName val="0"/>
          <c:showSerName val="0"/>
          <c:showPercent val="0"/>
          <c:showBubbleSize val="0"/>
        </c:dLbls>
        <c:marker val="1"/>
        <c:smooth val="0"/>
        <c:axId val="261346184"/>
        <c:axId val="261343832"/>
      </c:lineChart>
      <c:dateAx>
        <c:axId val="261346184"/>
        <c:scaling>
          <c:orientation val="minMax"/>
        </c:scaling>
        <c:delete val="1"/>
        <c:axPos val="b"/>
        <c:numFmt formatCode="ge" sourceLinked="1"/>
        <c:majorTickMark val="none"/>
        <c:minorTickMark val="none"/>
        <c:tickLblPos val="none"/>
        <c:crossAx val="261343832"/>
        <c:crosses val="autoZero"/>
        <c:auto val="1"/>
        <c:lblOffset val="100"/>
        <c:baseTimeUnit val="years"/>
      </c:dateAx>
      <c:valAx>
        <c:axId val="26134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51.63</c:v>
                </c:pt>
                <c:pt idx="1">
                  <c:v>52.93</c:v>
                </c:pt>
                <c:pt idx="2">
                  <c:v>54.38</c:v>
                </c:pt>
                <c:pt idx="3">
                  <c:v>52.38</c:v>
                </c:pt>
                <c:pt idx="4">
                  <c:v>52.27</c:v>
                </c:pt>
              </c:numCache>
            </c:numRef>
          </c:val>
          <c:extLst xmlns:c16r2="http://schemas.microsoft.com/office/drawing/2015/06/chart">
            <c:ext xmlns:c16="http://schemas.microsoft.com/office/drawing/2014/chart" uri="{C3380CC4-5D6E-409C-BE32-E72D297353CC}">
              <c16:uniqueId val="{00000000-E3EB-4914-82EB-3C550A8CED3E}"/>
            </c:ext>
          </c:extLst>
        </c:ser>
        <c:dLbls>
          <c:showLegendKey val="0"/>
          <c:showVal val="0"/>
          <c:showCatName val="0"/>
          <c:showSerName val="0"/>
          <c:showPercent val="0"/>
          <c:showBubbleSize val="0"/>
        </c:dLbls>
        <c:gapWidth val="150"/>
        <c:axId val="323653920"/>
        <c:axId val="32365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E3EB-4914-82EB-3C550A8CED3E}"/>
            </c:ext>
          </c:extLst>
        </c:ser>
        <c:dLbls>
          <c:showLegendKey val="0"/>
          <c:showVal val="0"/>
          <c:showCatName val="0"/>
          <c:showSerName val="0"/>
          <c:showPercent val="0"/>
          <c:showBubbleSize val="0"/>
        </c:dLbls>
        <c:marker val="1"/>
        <c:smooth val="0"/>
        <c:axId val="323653920"/>
        <c:axId val="323655096"/>
      </c:lineChart>
      <c:dateAx>
        <c:axId val="323653920"/>
        <c:scaling>
          <c:orientation val="minMax"/>
        </c:scaling>
        <c:delete val="1"/>
        <c:axPos val="b"/>
        <c:numFmt formatCode="ge" sourceLinked="1"/>
        <c:majorTickMark val="none"/>
        <c:minorTickMark val="none"/>
        <c:tickLblPos val="none"/>
        <c:crossAx val="323655096"/>
        <c:crosses val="autoZero"/>
        <c:auto val="1"/>
        <c:lblOffset val="100"/>
        <c:baseTimeUnit val="years"/>
      </c:dateAx>
      <c:valAx>
        <c:axId val="32365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96.45</c:v>
                </c:pt>
                <c:pt idx="1">
                  <c:v>96.66</c:v>
                </c:pt>
                <c:pt idx="2">
                  <c:v>96.59</c:v>
                </c:pt>
                <c:pt idx="3">
                  <c:v>96.83</c:v>
                </c:pt>
                <c:pt idx="4">
                  <c:v>97.09</c:v>
                </c:pt>
              </c:numCache>
            </c:numRef>
          </c:val>
          <c:extLst xmlns:c16r2="http://schemas.microsoft.com/office/drawing/2015/06/chart">
            <c:ext xmlns:c16="http://schemas.microsoft.com/office/drawing/2014/chart" uri="{C3380CC4-5D6E-409C-BE32-E72D297353CC}">
              <c16:uniqueId val="{00000000-41F3-408E-8B36-173A58F8C862}"/>
            </c:ext>
          </c:extLst>
        </c:ser>
        <c:dLbls>
          <c:showLegendKey val="0"/>
          <c:showVal val="0"/>
          <c:showCatName val="0"/>
          <c:showSerName val="0"/>
          <c:showPercent val="0"/>
          <c:showBubbleSize val="0"/>
        </c:dLbls>
        <c:gapWidth val="150"/>
        <c:axId val="323459992"/>
        <c:axId val="3234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41F3-408E-8B36-173A58F8C862}"/>
            </c:ext>
          </c:extLst>
        </c:ser>
        <c:dLbls>
          <c:showLegendKey val="0"/>
          <c:showVal val="0"/>
          <c:showCatName val="0"/>
          <c:showSerName val="0"/>
          <c:showPercent val="0"/>
          <c:showBubbleSize val="0"/>
        </c:dLbls>
        <c:marker val="1"/>
        <c:smooth val="0"/>
        <c:axId val="323459992"/>
        <c:axId val="323462736"/>
      </c:lineChart>
      <c:dateAx>
        <c:axId val="323459992"/>
        <c:scaling>
          <c:orientation val="minMax"/>
        </c:scaling>
        <c:delete val="1"/>
        <c:axPos val="b"/>
        <c:numFmt formatCode="ge" sourceLinked="1"/>
        <c:majorTickMark val="none"/>
        <c:minorTickMark val="none"/>
        <c:tickLblPos val="none"/>
        <c:crossAx val="323462736"/>
        <c:crosses val="autoZero"/>
        <c:auto val="1"/>
        <c:lblOffset val="100"/>
        <c:baseTimeUnit val="years"/>
      </c:dateAx>
      <c:valAx>
        <c:axId val="3234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99.31</c:v>
                </c:pt>
                <c:pt idx="1">
                  <c:v>100.94</c:v>
                </c:pt>
                <c:pt idx="2">
                  <c:v>100.78</c:v>
                </c:pt>
                <c:pt idx="3">
                  <c:v>102.28</c:v>
                </c:pt>
                <c:pt idx="4">
                  <c:v>102.85</c:v>
                </c:pt>
              </c:numCache>
            </c:numRef>
          </c:val>
          <c:extLst xmlns:c16r2="http://schemas.microsoft.com/office/drawing/2015/06/chart">
            <c:ext xmlns:c16="http://schemas.microsoft.com/office/drawing/2014/chart" uri="{C3380CC4-5D6E-409C-BE32-E72D297353CC}">
              <c16:uniqueId val="{00000000-5D21-4CAF-889B-6A435D7541D5}"/>
            </c:ext>
          </c:extLst>
        </c:ser>
        <c:dLbls>
          <c:showLegendKey val="0"/>
          <c:showVal val="0"/>
          <c:showCatName val="0"/>
          <c:showSerName val="0"/>
          <c:showPercent val="0"/>
          <c:showBubbleSize val="0"/>
        </c:dLbls>
        <c:gapWidth val="150"/>
        <c:axId val="323456464"/>
        <c:axId val="32346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5D21-4CAF-889B-6A435D7541D5}"/>
            </c:ext>
          </c:extLst>
        </c:ser>
        <c:dLbls>
          <c:showLegendKey val="0"/>
          <c:showVal val="0"/>
          <c:showCatName val="0"/>
          <c:showSerName val="0"/>
          <c:showPercent val="0"/>
          <c:showBubbleSize val="0"/>
        </c:dLbls>
        <c:marker val="1"/>
        <c:smooth val="0"/>
        <c:axId val="323456464"/>
        <c:axId val="323461168"/>
      </c:lineChart>
      <c:dateAx>
        <c:axId val="323456464"/>
        <c:scaling>
          <c:orientation val="minMax"/>
        </c:scaling>
        <c:delete val="1"/>
        <c:axPos val="b"/>
        <c:numFmt formatCode="ge" sourceLinked="1"/>
        <c:majorTickMark val="none"/>
        <c:minorTickMark val="none"/>
        <c:tickLblPos val="none"/>
        <c:crossAx val="323461168"/>
        <c:crosses val="autoZero"/>
        <c:auto val="1"/>
        <c:lblOffset val="100"/>
        <c:baseTimeUnit val="years"/>
      </c:dateAx>
      <c:valAx>
        <c:axId val="32346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27.22</c:v>
                </c:pt>
                <c:pt idx="1">
                  <c:v>44.58</c:v>
                </c:pt>
                <c:pt idx="2">
                  <c:v>46.14</c:v>
                </c:pt>
                <c:pt idx="3">
                  <c:v>47.87</c:v>
                </c:pt>
                <c:pt idx="4">
                  <c:v>46.49</c:v>
                </c:pt>
              </c:numCache>
            </c:numRef>
          </c:val>
          <c:extLst xmlns:c16r2="http://schemas.microsoft.com/office/drawing/2015/06/chart">
            <c:ext xmlns:c16="http://schemas.microsoft.com/office/drawing/2014/chart" uri="{C3380CC4-5D6E-409C-BE32-E72D297353CC}">
              <c16:uniqueId val="{00000000-AEF5-44F3-B9CE-FD7D72C28D01}"/>
            </c:ext>
          </c:extLst>
        </c:ser>
        <c:dLbls>
          <c:showLegendKey val="0"/>
          <c:showVal val="0"/>
          <c:showCatName val="0"/>
          <c:showSerName val="0"/>
          <c:showPercent val="0"/>
          <c:showBubbleSize val="0"/>
        </c:dLbls>
        <c:gapWidth val="150"/>
        <c:axId val="323457248"/>
        <c:axId val="3234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AEF5-44F3-B9CE-FD7D72C28D01}"/>
            </c:ext>
          </c:extLst>
        </c:ser>
        <c:dLbls>
          <c:showLegendKey val="0"/>
          <c:showVal val="0"/>
          <c:showCatName val="0"/>
          <c:showSerName val="0"/>
          <c:showPercent val="0"/>
          <c:showBubbleSize val="0"/>
        </c:dLbls>
        <c:marker val="1"/>
        <c:smooth val="0"/>
        <c:axId val="323457248"/>
        <c:axId val="323455680"/>
      </c:lineChart>
      <c:dateAx>
        <c:axId val="323457248"/>
        <c:scaling>
          <c:orientation val="minMax"/>
        </c:scaling>
        <c:delete val="1"/>
        <c:axPos val="b"/>
        <c:numFmt formatCode="ge" sourceLinked="1"/>
        <c:majorTickMark val="none"/>
        <c:minorTickMark val="none"/>
        <c:tickLblPos val="none"/>
        <c:crossAx val="323455680"/>
        <c:crosses val="autoZero"/>
        <c:auto val="1"/>
        <c:lblOffset val="100"/>
        <c:baseTimeUnit val="years"/>
      </c:dateAx>
      <c:valAx>
        <c:axId val="3234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10.01</c:v>
                </c:pt>
                <c:pt idx="1">
                  <c:v>10.28</c:v>
                </c:pt>
                <c:pt idx="2">
                  <c:v>11.08</c:v>
                </c:pt>
                <c:pt idx="3">
                  <c:v>12.12</c:v>
                </c:pt>
                <c:pt idx="4">
                  <c:v>13.29</c:v>
                </c:pt>
              </c:numCache>
            </c:numRef>
          </c:val>
          <c:extLst xmlns:c16r2="http://schemas.microsoft.com/office/drawing/2015/06/chart">
            <c:ext xmlns:c16="http://schemas.microsoft.com/office/drawing/2014/chart" uri="{C3380CC4-5D6E-409C-BE32-E72D297353CC}">
              <c16:uniqueId val="{00000000-133D-46FE-8A3D-FA29BEE95DAE}"/>
            </c:ext>
          </c:extLst>
        </c:ser>
        <c:dLbls>
          <c:showLegendKey val="0"/>
          <c:showVal val="0"/>
          <c:showCatName val="0"/>
          <c:showSerName val="0"/>
          <c:showPercent val="0"/>
          <c:showBubbleSize val="0"/>
        </c:dLbls>
        <c:gapWidth val="150"/>
        <c:axId val="323458816"/>
        <c:axId val="32345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133D-46FE-8A3D-FA29BEE95DAE}"/>
            </c:ext>
          </c:extLst>
        </c:ser>
        <c:dLbls>
          <c:showLegendKey val="0"/>
          <c:showVal val="0"/>
          <c:showCatName val="0"/>
          <c:showSerName val="0"/>
          <c:showPercent val="0"/>
          <c:showBubbleSize val="0"/>
        </c:dLbls>
        <c:marker val="1"/>
        <c:smooth val="0"/>
        <c:axId val="323458816"/>
        <c:axId val="323457640"/>
      </c:lineChart>
      <c:dateAx>
        <c:axId val="323458816"/>
        <c:scaling>
          <c:orientation val="minMax"/>
        </c:scaling>
        <c:delete val="1"/>
        <c:axPos val="b"/>
        <c:numFmt formatCode="ge" sourceLinked="1"/>
        <c:majorTickMark val="none"/>
        <c:minorTickMark val="none"/>
        <c:tickLblPos val="none"/>
        <c:crossAx val="323457640"/>
        <c:crosses val="autoZero"/>
        <c:auto val="1"/>
        <c:lblOffset val="100"/>
        <c:baseTimeUnit val="years"/>
      </c:dateAx>
      <c:valAx>
        <c:axId val="3234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13-4723-B77C-B2306C369692}"/>
            </c:ext>
          </c:extLst>
        </c:ser>
        <c:dLbls>
          <c:showLegendKey val="0"/>
          <c:showVal val="0"/>
          <c:showCatName val="0"/>
          <c:showSerName val="0"/>
          <c:showPercent val="0"/>
          <c:showBubbleSize val="0"/>
        </c:dLbls>
        <c:gapWidth val="150"/>
        <c:axId val="323458424"/>
        <c:axId val="32345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7C13-4723-B77C-B2306C369692}"/>
            </c:ext>
          </c:extLst>
        </c:ser>
        <c:dLbls>
          <c:showLegendKey val="0"/>
          <c:showVal val="0"/>
          <c:showCatName val="0"/>
          <c:showSerName val="0"/>
          <c:showPercent val="0"/>
          <c:showBubbleSize val="0"/>
        </c:dLbls>
        <c:marker val="1"/>
        <c:smooth val="0"/>
        <c:axId val="323458424"/>
        <c:axId val="323459600"/>
      </c:lineChart>
      <c:dateAx>
        <c:axId val="323458424"/>
        <c:scaling>
          <c:orientation val="minMax"/>
        </c:scaling>
        <c:delete val="1"/>
        <c:axPos val="b"/>
        <c:numFmt formatCode="ge" sourceLinked="1"/>
        <c:majorTickMark val="none"/>
        <c:minorTickMark val="none"/>
        <c:tickLblPos val="none"/>
        <c:crossAx val="323459600"/>
        <c:crosses val="autoZero"/>
        <c:auto val="1"/>
        <c:lblOffset val="100"/>
        <c:baseTimeUnit val="years"/>
      </c:dateAx>
      <c:valAx>
        <c:axId val="3234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196.18</c:v>
                </c:pt>
                <c:pt idx="1">
                  <c:v>66.62</c:v>
                </c:pt>
                <c:pt idx="2">
                  <c:v>74.52</c:v>
                </c:pt>
                <c:pt idx="3">
                  <c:v>82.81</c:v>
                </c:pt>
                <c:pt idx="4">
                  <c:v>80.27</c:v>
                </c:pt>
              </c:numCache>
            </c:numRef>
          </c:val>
          <c:extLst xmlns:c16r2="http://schemas.microsoft.com/office/drawing/2015/06/chart">
            <c:ext xmlns:c16="http://schemas.microsoft.com/office/drawing/2014/chart" uri="{C3380CC4-5D6E-409C-BE32-E72D297353CC}">
              <c16:uniqueId val="{00000000-D8C0-4663-82AB-FAD149C83D0F}"/>
            </c:ext>
          </c:extLst>
        </c:ser>
        <c:dLbls>
          <c:showLegendKey val="0"/>
          <c:showVal val="0"/>
          <c:showCatName val="0"/>
          <c:showSerName val="0"/>
          <c:showPercent val="0"/>
          <c:showBubbleSize val="0"/>
        </c:dLbls>
        <c:gapWidth val="150"/>
        <c:axId val="323657840"/>
        <c:axId val="32365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D8C0-4663-82AB-FAD149C83D0F}"/>
            </c:ext>
          </c:extLst>
        </c:ser>
        <c:dLbls>
          <c:showLegendKey val="0"/>
          <c:showVal val="0"/>
          <c:showCatName val="0"/>
          <c:showSerName val="0"/>
          <c:showPercent val="0"/>
          <c:showBubbleSize val="0"/>
        </c:dLbls>
        <c:marker val="1"/>
        <c:smooth val="0"/>
        <c:axId val="323657840"/>
        <c:axId val="323658232"/>
      </c:lineChart>
      <c:dateAx>
        <c:axId val="323657840"/>
        <c:scaling>
          <c:orientation val="minMax"/>
        </c:scaling>
        <c:delete val="1"/>
        <c:axPos val="b"/>
        <c:numFmt formatCode="ge" sourceLinked="1"/>
        <c:majorTickMark val="none"/>
        <c:minorTickMark val="none"/>
        <c:tickLblPos val="none"/>
        <c:crossAx val="323658232"/>
        <c:crosses val="autoZero"/>
        <c:auto val="1"/>
        <c:lblOffset val="100"/>
        <c:baseTimeUnit val="years"/>
      </c:dateAx>
      <c:valAx>
        <c:axId val="32365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5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642.61</c:v>
                </c:pt>
                <c:pt idx="1">
                  <c:v>732.23</c:v>
                </c:pt>
                <c:pt idx="2">
                  <c:v>694.24</c:v>
                </c:pt>
                <c:pt idx="3">
                  <c:v>564.76</c:v>
                </c:pt>
                <c:pt idx="4">
                  <c:v>555.91999999999996</c:v>
                </c:pt>
              </c:numCache>
            </c:numRef>
          </c:val>
          <c:extLst xmlns:c16r2="http://schemas.microsoft.com/office/drawing/2015/06/chart">
            <c:ext xmlns:c16="http://schemas.microsoft.com/office/drawing/2014/chart" uri="{C3380CC4-5D6E-409C-BE32-E72D297353CC}">
              <c16:uniqueId val="{00000000-1BA6-4C49-A947-35A83E2D3DE8}"/>
            </c:ext>
          </c:extLst>
        </c:ser>
        <c:dLbls>
          <c:showLegendKey val="0"/>
          <c:showVal val="0"/>
          <c:showCatName val="0"/>
          <c:showSerName val="0"/>
          <c:showPercent val="0"/>
          <c:showBubbleSize val="0"/>
        </c:dLbls>
        <c:gapWidth val="150"/>
        <c:axId val="323659800"/>
        <c:axId val="32365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1BA6-4C49-A947-35A83E2D3DE8}"/>
            </c:ext>
          </c:extLst>
        </c:ser>
        <c:dLbls>
          <c:showLegendKey val="0"/>
          <c:showVal val="0"/>
          <c:showCatName val="0"/>
          <c:showSerName val="0"/>
          <c:showPercent val="0"/>
          <c:showBubbleSize val="0"/>
        </c:dLbls>
        <c:marker val="1"/>
        <c:smooth val="0"/>
        <c:axId val="323659800"/>
        <c:axId val="323659016"/>
      </c:lineChart>
      <c:dateAx>
        <c:axId val="323659800"/>
        <c:scaling>
          <c:orientation val="minMax"/>
        </c:scaling>
        <c:delete val="1"/>
        <c:axPos val="b"/>
        <c:numFmt formatCode="ge" sourceLinked="1"/>
        <c:majorTickMark val="none"/>
        <c:minorTickMark val="none"/>
        <c:tickLblPos val="none"/>
        <c:crossAx val="323659016"/>
        <c:crosses val="autoZero"/>
        <c:auto val="1"/>
        <c:lblOffset val="100"/>
        <c:baseTimeUnit val="years"/>
      </c:dateAx>
      <c:valAx>
        <c:axId val="32365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91.68</c:v>
                </c:pt>
                <c:pt idx="1">
                  <c:v>84.6</c:v>
                </c:pt>
                <c:pt idx="2">
                  <c:v>96.55</c:v>
                </c:pt>
                <c:pt idx="3">
                  <c:v>99.23</c:v>
                </c:pt>
                <c:pt idx="4">
                  <c:v>101.33</c:v>
                </c:pt>
              </c:numCache>
            </c:numRef>
          </c:val>
          <c:extLst xmlns:c16r2="http://schemas.microsoft.com/office/drawing/2015/06/chart">
            <c:ext xmlns:c16="http://schemas.microsoft.com/office/drawing/2014/chart" uri="{C3380CC4-5D6E-409C-BE32-E72D297353CC}">
              <c16:uniqueId val="{00000000-5B2A-40A0-8A98-0B09703955C6}"/>
            </c:ext>
          </c:extLst>
        </c:ser>
        <c:dLbls>
          <c:showLegendKey val="0"/>
          <c:showVal val="0"/>
          <c:showCatName val="0"/>
          <c:showSerName val="0"/>
          <c:showPercent val="0"/>
          <c:showBubbleSize val="0"/>
        </c:dLbls>
        <c:gapWidth val="150"/>
        <c:axId val="323654312"/>
        <c:axId val="3236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5B2A-40A0-8A98-0B09703955C6}"/>
            </c:ext>
          </c:extLst>
        </c:ser>
        <c:dLbls>
          <c:showLegendKey val="0"/>
          <c:showVal val="0"/>
          <c:showCatName val="0"/>
          <c:showSerName val="0"/>
          <c:showPercent val="0"/>
          <c:showBubbleSize val="0"/>
        </c:dLbls>
        <c:marker val="1"/>
        <c:smooth val="0"/>
        <c:axId val="323654312"/>
        <c:axId val="323660192"/>
      </c:lineChart>
      <c:dateAx>
        <c:axId val="323654312"/>
        <c:scaling>
          <c:orientation val="minMax"/>
        </c:scaling>
        <c:delete val="1"/>
        <c:axPos val="b"/>
        <c:numFmt formatCode="ge" sourceLinked="1"/>
        <c:majorTickMark val="none"/>
        <c:minorTickMark val="none"/>
        <c:tickLblPos val="none"/>
        <c:crossAx val="323660192"/>
        <c:crosses val="autoZero"/>
        <c:auto val="1"/>
        <c:lblOffset val="100"/>
        <c:baseTimeUnit val="years"/>
      </c:dateAx>
      <c:valAx>
        <c:axId val="3236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5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145.16</c:v>
                </c:pt>
                <c:pt idx="1">
                  <c:v>156.76</c:v>
                </c:pt>
                <c:pt idx="2">
                  <c:v>136.51</c:v>
                </c:pt>
                <c:pt idx="3">
                  <c:v>132.72</c:v>
                </c:pt>
                <c:pt idx="4">
                  <c:v>129.99</c:v>
                </c:pt>
              </c:numCache>
            </c:numRef>
          </c:val>
          <c:extLst xmlns:c16r2="http://schemas.microsoft.com/office/drawing/2015/06/chart">
            <c:ext xmlns:c16="http://schemas.microsoft.com/office/drawing/2014/chart" uri="{C3380CC4-5D6E-409C-BE32-E72D297353CC}">
              <c16:uniqueId val="{00000000-B183-42C5-88D2-717CF3AE1DA1}"/>
            </c:ext>
          </c:extLst>
        </c:ser>
        <c:dLbls>
          <c:showLegendKey val="0"/>
          <c:showVal val="0"/>
          <c:showCatName val="0"/>
          <c:showSerName val="0"/>
          <c:showPercent val="0"/>
          <c:showBubbleSize val="0"/>
        </c:dLbls>
        <c:gapWidth val="150"/>
        <c:axId val="323654704"/>
        <c:axId val="32366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B183-42C5-88D2-717CF3AE1DA1}"/>
            </c:ext>
          </c:extLst>
        </c:ser>
        <c:dLbls>
          <c:showLegendKey val="0"/>
          <c:showVal val="0"/>
          <c:showCatName val="0"/>
          <c:showSerName val="0"/>
          <c:showPercent val="0"/>
          <c:showBubbleSize val="0"/>
        </c:dLbls>
        <c:marker val="1"/>
        <c:smooth val="0"/>
        <c:axId val="323654704"/>
        <c:axId val="323660976"/>
      </c:lineChart>
      <c:dateAx>
        <c:axId val="323654704"/>
        <c:scaling>
          <c:orientation val="minMax"/>
        </c:scaling>
        <c:delete val="1"/>
        <c:axPos val="b"/>
        <c:numFmt formatCode="ge" sourceLinked="1"/>
        <c:majorTickMark val="none"/>
        <c:minorTickMark val="none"/>
        <c:tickLblPos val="none"/>
        <c:crossAx val="323660976"/>
        <c:crosses val="autoZero"/>
        <c:auto val="1"/>
        <c:lblOffset val="100"/>
        <c:baseTimeUnit val="years"/>
      </c:dateAx>
      <c:valAx>
        <c:axId val="32366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5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377561</v>
      </c>
      <c r="AM8" s="50"/>
      <c r="AN8" s="50"/>
      <c r="AO8" s="50"/>
      <c r="AP8" s="50"/>
      <c r="AQ8" s="50"/>
      <c r="AR8" s="50"/>
      <c r="AS8" s="50"/>
      <c r="AT8" s="45">
        <f>データ!T6</f>
        <v>261.86</v>
      </c>
      <c r="AU8" s="45"/>
      <c r="AV8" s="45"/>
      <c r="AW8" s="45"/>
      <c r="AX8" s="45"/>
      <c r="AY8" s="45"/>
      <c r="AZ8" s="45"/>
      <c r="BA8" s="45"/>
      <c r="BB8" s="45">
        <f>データ!U6</f>
        <v>1441.84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66.36</v>
      </c>
      <c r="J10" s="45"/>
      <c r="K10" s="45"/>
      <c r="L10" s="45"/>
      <c r="M10" s="45"/>
      <c r="N10" s="45"/>
      <c r="O10" s="45"/>
      <c r="P10" s="45">
        <f>データ!P6</f>
        <v>70.989999999999995</v>
      </c>
      <c r="Q10" s="45"/>
      <c r="R10" s="45"/>
      <c r="S10" s="45"/>
      <c r="T10" s="45"/>
      <c r="U10" s="45"/>
      <c r="V10" s="45"/>
      <c r="W10" s="45">
        <f>データ!Q6</f>
        <v>77.709999999999994</v>
      </c>
      <c r="X10" s="45"/>
      <c r="Y10" s="45"/>
      <c r="Z10" s="45"/>
      <c r="AA10" s="45"/>
      <c r="AB10" s="45"/>
      <c r="AC10" s="45"/>
      <c r="AD10" s="50">
        <f>データ!R6</f>
        <v>1911</v>
      </c>
      <c r="AE10" s="50"/>
      <c r="AF10" s="50"/>
      <c r="AG10" s="50"/>
      <c r="AH10" s="50"/>
      <c r="AI10" s="50"/>
      <c r="AJ10" s="50"/>
      <c r="AK10" s="2"/>
      <c r="AL10" s="50">
        <f>データ!V6</f>
        <v>267254</v>
      </c>
      <c r="AM10" s="50"/>
      <c r="AN10" s="50"/>
      <c r="AO10" s="50"/>
      <c r="AP10" s="50"/>
      <c r="AQ10" s="50"/>
      <c r="AR10" s="50"/>
      <c r="AS10" s="50"/>
      <c r="AT10" s="45">
        <f>データ!W6</f>
        <v>44.4</v>
      </c>
      <c r="AU10" s="45"/>
      <c r="AV10" s="45"/>
      <c r="AW10" s="45"/>
      <c r="AX10" s="45"/>
      <c r="AY10" s="45"/>
      <c r="AZ10" s="45"/>
      <c r="BA10" s="45"/>
      <c r="BB10" s="45">
        <f>データ!X6</f>
        <v>6019.23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zakcZKyuZ/U0jB00ELsA0ZRQEsDekAtkHcFkYG4AsQyWgDbQUPLEA1Dsp0ur/5Ijl4uMU9/WA83lGrD+8ghbEw==" saltValue="8qdzgttOWBzQEcz6iQrG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66.36</v>
      </c>
      <c r="P6" s="34">
        <f t="shared" si="3"/>
        <v>70.989999999999995</v>
      </c>
      <c r="Q6" s="34">
        <f t="shared" si="3"/>
        <v>77.709999999999994</v>
      </c>
      <c r="R6" s="34">
        <f t="shared" si="3"/>
        <v>1911</v>
      </c>
      <c r="S6" s="34">
        <f t="shared" si="3"/>
        <v>377561</v>
      </c>
      <c r="T6" s="34">
        <f t="shared" si="3"/>
        <v>261.86</v>
      </c>
      <c r="U6" s="34">
        <f t="shared" si="3"/>
        <v>1441.84</v>
      </c>
      <c r="V6" s="34">
        <f t="shared" si="3"/>
        <v>267254</v>
      </c>
      <c r="W6" s="34">
        <f t="shared" si="3"/>
        <v>44.4</v>
      </c>
      <c r="X6" s="34">
        <f t="shared" si="3"/>
        <v>6019.23</v>
      </c>
      <c r="Y6" s="35">
        <f>IF(Y7="",NA(),Y7)</f>
        <v>99.31</v>
      </c>
      <c r="Z6" s="35">
        <f t="shared" ref="Z6:AH6" si="4">IF(Z7="",NA(),Z7)</f>
        <v>100.94</v>
      </c>
      <c r="AA6" s="35">
        <f t="shared" si="4"/>
        <v>100.78</v>
      </c>
      <c r="AB6" s="35">
        <f t="shared" si="4"/>
        <v>102.28</v>
      </c>
      <c r="AC6" s="35">
        <f t="shared" si="4"/>
        <v>102.85</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196.18</v>
      </c>
      <c r="AV6" s="35">
        <f t="shared" ref="AV6:BD6" si="6">IF(AV7="",NA(),AV7)</f>
        <v>66.62</v>
      </c>
      <c r="AW6" s="35">
        <f t="shared" si="6"/>
        <v>74.52</v>
      </c>
      <c r="AX6" s="35">
        <f t="shared" si="6"/>
        <v>82.81</v>
      </c>
      <c r="AY6" s="35">
        <f t="shared" si="6"/>
        <v>80.27</v>
      </c>
      <c r="AZ6" s="35">
        <f t="shared" si="6"/>
        <v>205.35</v>
      </c>
      <c r="BA6" s="35">
        <f t="shared" si="6"/>
        <v>52.63</v>
      </c>
      <c r="BB6" s="35">
        <f t="shared" si="6"/>
        <v>54.09</v>
      </c>
      <c r="BC6" s="35">
        <f t="shared" si="6"/>
        <v>54.03</v>
      </c>
      <c r="BD6" s="35">
        <f t="shared" si="6"/>
        <v>65.83</v>
      </c>
      <c r="BE6" s="34" t="str">
        <f>IF(BE7="","",IF(BE7="-","【-】","【"&amp;SUBSTITUTE(TEXT(BE7,"#,##0.00"),"-","△")&amp;"】"))</f>
        <v>【66.41】</v>
      </c>
      <c r="BF6" s="35">
        <f>IF(BF7="",NA(),BF7)</f>
        <v>642.61</v>
      </c>
      <c r="BG6" s="35">
        <f t="shared" ref="BG6:BO6" si="7">IF(BG7="",NA(),BG7)</f>
        <v>732.23</v>
      </c>
      <c r="BH6" s="35">
        <f t="shared" si="7"/>
        <v>694.24</v>
      </c>
      <c r="BI6" s="35">
        <f t="shared" si="7"/>
        <v>564.76</v>
      </c>
      <c r="BJ6" s="35">
        <f t="shared" si="7"/>
        <v>555.91999999999996</v>
      </c>
      <c r="BK6" s="35">
        <f t="shared" si="7"/>
        <v>893.45</v>
      </c>
      <c r="BL6" s="35">
        <f t="shared" si="7"/>
        <v>843.57</v>
      </c>
      <c r="BM6" s="35">
        <f t="shared" si="7"/>
        <v>845.86</v>
      </c>
      <c r="BN6" s="35">
        <f t="shared" si="7"/>
        <v>802.49</v>
      </c>
      <c r="BO6" s="35">
        <f t="shared" si="7"/>
        <v>805.14</v>
      </c>
      <c r="BP6" s="34" t="str">
        <f>IF(BP7="","",IF(BP7="-","【-】","【"&amp;SUBSTITUTE(TEXT(BP7,"#,##0.00"),"-","△")&amp;"】"))</f>
        <v>【707.33】</v>
      </c>
      <c r="BQ6" s="35">
        <f>IF(BQ7="",NA(),BQ7)</f>
        <v>91.68</v>
      </c>
      <c r="BR6" s="35">
        <f t="shared" ref="BR6:BZ6" si="8">IF(BR7="",NA(),BR7)</f>
        <v>84.6</v>
      </c>
      <c r="BS6" s="35">
        <f t="shared" si="8"/>
        <v>96.55</v>
      </c>
      <c r="BT6" s="35">
        <f t="shared" si="8"/>
        <v>99.23</v>
      </c>
      <c r="BU6" s="35">
        <f t="shared" si="8"/>
        <v>101.33</v>
      </c>
      <c r="BV6" s="35">
        <f t="shared" si="8"/>
        <v>95.24</v>
      </c>
      <c r="BW6" s="35">
        <f t="shared" si="8"/>
        <v>99.86</v>
      </c>
      <c r="BX6" s="35">
        <f t="shared" si="8"/>
        <v>101.88</v>
      </c>
      <c r="BY6" s="35">
        <f t="shared" si="8"/>
        <v>103.18</v>
      </c>
      <c r="BZ6" s="35">
        <f t="shared" si="8"/>
        <v>100.22</v>
      </c>
      <c r="CA6" s="34" t="str">
        <f>IF(CA7="","",IF(CA7="-","【-】","【"&amp;SUBSTITUTE(TEXT(CA7,"#,##0.00"),"-","△")&amp;"】"))</f>
        <v>【101.26】</v>
      </c>
      <c r="CB6" s="35">
        <f>IF(CB7="",NA(),CB7)</f>
        <v>145.16</v>
      </c>
      <c r="CC6" s="35">
        <f t="shared" ref="CC6:CK6" si="9">IF(CC7="",NA(),CC7)</f>
        <v>156.76</v>
      </c>
      <c r="CD6" s="35">
        <f t="shared" si="9"/>
        <v>136.51</v>
      </c>
      <c r="CE6" s="35">
        <f t="shared" si="9"/>
        <v>132.72</v>
      </c>
      <c r="CF6" s="35">
        <f t="shared" si="9"/>
        <v>129.99</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51.63</v>
      </c>
      <c r="CN6" s="35">
        <f t="shared" ref="CN6:CV6" si="10">IF(CN7="",NA(),CN7)</f>
        <v>52.93</v>
      </c>
      <c r="CO6" s="35">
        <f t="shared" si="10"/>
        <v>54.38</v>
      </c>
      <c r="CP6" s="35">
        <f t="shared" si="10"/>
        <v>52.38</v>
      </c>
      <c r="CQ6" s="35">
        <f t="shared" si="10"/>
        <v>52.27</v>
      </c>
      <c r="CR6" s="35">
        <f t="shared" si="10"/>
        <v>61.1</v>
      </c>
      <c r="CS6" s="35">
        <f t="shared" si="10"/>
        <v>61.03</v>
      </c>
      <c r="CT6" s="35">
        <f t="shared" si="10"/>
        <v>62.5</v>
      </c>
      <c r="CU6" s="35">
        <f t="shared" si="10"/>
        <v>63.26</v>
      </c>
      <c r="CV6" s="35">
        <f t="shared" si="10"/>
        <v>61.54</v>
      </c>
      <c r="CW6" s="34" t="str">
        <f>IF(CW7="","",IF(CW7="-","【-】","【"&amp;SUBSTITUTE(TEXT(CW7,"#,##0.00"),"-","△")&amp;"】"))</f>
        <v>【60.13】</v>
      </c>
      <c r="CX6" s="35">
        <f>IF(CX7="",NA(),CX7)</f>
        <v>96.45</v>
      </c>
      <c r="CY6" s="35">
        <f t="shared" ref="CY6:DG6" si="11">IF(CY7="",NA(),CY7)</f>
        <v>96.66</v>
      </c>
      <c r="CZ6" s="35">
        <f t="shared" si="11"/>
        <v>96.59</v>
      </c>
      <c r="DA6" s="35">
        <f t="shared" si="11"/>
        <v>96.83</v>
      </c>
      <c r="DB6" s="35">
        <f t="shared" si="11"/>
        <v>97.09</v>
      </c>
      <c r="DC6" s="35">
        <f t="shared" si="11"/>
        <v>93.47</v>
      </c>
      <c r="DD6" s="35">
        <f t="shared" si="11"/>
        <v>93.83</v>
      </c>
      <c r="DE6" s="35">
        <f t="shared" si="11"/>
        <v>93.88</v>
      </c>
      <c r="DF6" s="35">
        <f t="shared" si="11"/>
        <v>94.07</v>
      </c>
      <c r="DG6" s="35">
        <f t="shared" si="11"/>
        <v>94.13</v>
      </c>
      <c r="DH6" s="34" t="str">
        <f>IF(DH7="","",IF(DH7="-","【-】","【"&amp;SUBSTITUTE(TEXT(DH7,"#,##0.00"),"-","△")&amp;"】"))</f>
        <v>【95.06】</v>
      </c>
      <c r="DI6" s="35">
        <f>IF(DI7="",NA(),DI7)</f>
        <v>27.22</v>
      </c>
      <c r="DJ6" s="35">
        <f t="shared" ref="DJ6:DR6" si="12">IF(DJ7="",NA(),DJ7)</f>
        <v>44.58</v>
      </c>
      <c r="DK6" s="35">
        <f t="shared" si="12"/>
        <v>46.14</v>
      </c>
      <c r="DL6" s="35">
        <f t="shared" si="12"/>
        <v>47.87</v>
      </c>
      <c r="DM6" s="35">
        <f t="shared" si="12"/>
        <v>46.49</v>
      </c>
      <c r="DN6" s="35">
        <f t="shared" si="12"/>
        <v>16.57</v>
      </c>
      <c r="DO6" s="35">
        <f t="shared" si="12"/>
        <v>28.06</v>
      </c>
      <c r="DP6" s="35">
        <f t="shared" si="12"/>
        <v>29.48</v>
      </c>
      <c r="DQ6" s="35">
        <f t="shared" si="12"/>
        <v>28.95</v>
      </c>
      <c r="DR6" s="35">
        <f t="shared" si="12"/>
        <v>30.11</v>
      </c>
      <c r="DS6" s="34" t="str">
        <f>IF(DS7="","",IF(DS7="-","【-】","【"&amp;SUBSTITUTE(TEXT(DS7,"#,##0.00"),"-","△")&amp;"】"))</f>
        <v>【38.13】</v>
      </c>
      <c r="DT6" s="35">
        <f>IF(DT7="",NA(),DT7)</f>
        <v>10.01</v>
      </c>
      <c r="DU6" s="35">
        <f t="shared" ref="DU6:EC6" si="13">IF(DU7="",NA(),DU7)</f>
        <v>10.28</v>
      </c>
      <c r="DV6" s="35">
        <f t="shared" si="13"/>
        <v>11.08</v>
      </c>
      <c r="DW6" s="35">
        <f t="shared" si="13"/>
        <v>12.12</v>
      </c>
      <c r="DX6" s="35">
        <f t="shared" si="13"/>
        <v>13.29</v>
      </c>
      <c r="DY6" s="35">
        <f t="shared" si="13"/>
        <v>3.11</v>
      </c>
      <c r="DZ6" s="35">
        <f t="shared" si="13"/>
        <v>3.32</v>
      </c>
      <c r="EA6" s="35">
        <f t="shared" si="13"/>
        <v>3.89</v>
      </c>
      <c r="EB6" s="35">
        <f t="shared" si="13"/>
        <v>4.07</v>
      </c>
      <c r="EC6" s="35">
        <f t="shared" si="13"/>
        <v>4.54</v>
      </c>
      <c r="ED6" s="34" t="str">
        <f>IF(ED7="","",IF(ED7="-","【-】","【"&amp;SUBSTITUTE(TEXT(ED7,"#,##0.00"),"-","△")&amp;"】"))</f>
        <v>【5.37】</v>
      </c>
      <c r="EE6" s="35">
        <f>IF(EE7="",NA(),EE7)</f>
        <v>0.03</v>
      </c>
      <c r="EF6" s="35">
        <f t="shared" ref="EF6:EN6" si="14">IF(EF7="",NA(),EF7)</f>
        <v>0.06</v>
      </c>
      <c r="EG6" s="35">
        <f t="shared" si="14"/>
        <v>0.06</v>
      </c>
      <c r="EH6" s="35">
        <f t="shared" si="14"/>
        <v>0.23</v>
      </c>
      <c r="EI6" s="35">
        <f t="shared" si="14"/>
        <v>0.36</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232017</v>
      </c>
      <c r="D7" s="37">
        <v>46</v>
      </c>
      <c r="E7" s="37">
        <v>17</v>
      </c>
      <c r="F7" s="37">
        <v>1</v>
      </c>
      <c r="G7" s="37">
        <v>0</v>
      </c>
      <c r="H7" s="37" t="s">
        <v>108</v>
      </c>
      <c r="I7" s="37" t="s">
        <v>109</v>
      </c>
      <c r="J7" s="37" t="s">
        <v>110</v>
      </c>
      <c r="K7" s="37" t="s">
        <v>111</v>
      </c>
      <c r="L7" s="37" t="s">
        <v>112</v>
      </c>
      <c r="M7" s="37" t="s">
        <v>113</v>
      </c>
      <c r="N7" s="38" t="s">
        <v>114</v>
      </c>
      <c r="O7" s="38">
        <v>66.36</v>
      </c>
      <c r="P7" s="38">
        <v>70.989999999999995</v>
      </c>
      <c r="Q7" s="38">
        <v>77.709999999999994</v>
      </c>
      <c r="R7" s="38">
        <v>1911</v>
      </c>
      <c r="S7" s="38">
        <v>377561</v>
      </c>
      <c r="T7" s="38">
        <v>261.86</v>
      </c>
      <c r="U7" s="38">
        <v>1441.84</v>
      </c>
      <c r="V7" s="38">
        <v>267254</v>
      </c>
      <c r="W7" s="38">
        <v>44.4</v>
      </c>
      <c r="X7" s="38">
        <v>6019.23</v>
      </c>
      <c r="Y7" s="38">
        <v>99.31</v>
      </c>
      <c r="Z7" s="38">
        <v>100.94</v>
      </c>
      <c r="AA7" s="38">
        <v>100.78</v>
      </c>
      <c r="AB7" s="38">
        <v>102.28</v>
      </c>
      <c r="AC7" s="38">
        <v>102.85</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196.18</v>
      </c>
      <c r="AV7" s="38">
        <v>66.62</v>
      </c>
      <c r="AW7" s="38">
        <v>74.52</v>
      </c>
      <c r="AX7" s="38">
        <v>82.81</v>
      </c>
      <c r="AY7" s="38">
        <v>80.27</v>
      </c>
      <c r="AZ7" s="38">
        <v>205.35</v>
      </c>
      <c r="BA7" s="38">
        <v>52.63</v>
      </c>
      <c r="BB7" s="38">
        <v>54.09</v>
      </c>
      <c r="BC7" s="38">
        <v>54.03</v>
      </c>
      <c r="BD7" s="38">
        <v>65.83</v>
      </c>
      <c r="BE7" s="38">
        <v>66.41</v>
      </c>
      <c r="BF7" s="38">
        <v>642.61</v>
      </c>
      <c r="BG7" s="38">
        <v>732.23</v>
      </c>
      <c r="BH7" s="38">
        <v>694.24</v>
      </c>
      <c r="BI7" s="38">
        <v>564.76</v>
      </c>
      <c r="BJ7" s="38">
        <v>555.91999999999996</v>
      </c>
      <c r="BK7" s="38">
        <v>893.45</v>
      </c>
      <c r="BL7" s="38">
        <v>843.57</v>
      </c>
      <c r="BM7" s="38">
        <v>845.86</v>
      </c>
      <c r="BN7" s="38">
        <v>802.49</v>
      </c>
      <c r="BO7" s="38">
        <v>805.14</v>
      </c>
      <c r="BP7" s="38">
        <v>707.33</v>
      </c>
      <c r="BQ7" s="38">
        <v>91.68</v>
      </c>
      <c r="BR7" s="38">
        <v>84.6</v>
      </c>
      <c r="BS7" s="38">
        <v>96.55</v>
      </c>
      <c r="BT7" s="38">
        <v>99.23</v>
      </c>
      <c r="BU7" s="38">
        <v>101.33</v>
      </c>
      <c r="BV7" s="38">
        <v>95.24</v>
      </c>
      <c r="BW7" s="38">
        <v>99.86</v>
      </c>
      <c r="BX7" s="38">
        <v>101.88</v>
      </c>
      <c r="BY7" s="38">
        <v>103.18</v>
      </c>
      <c r="BZ7" s="38">
        <v>100.22</v>
      </c>
      <c r="CA7" s="38">
        <v>101.26</v>
      </c>
      <c r="CB7" s="38">
        <v>145.16</v>
      </c>
      <c r="CC7" s="38">
        <v>156.76</v>
      </c>
      <c r="CD7" s="38">
        <v>136.51</v>
      </c>
      <c r="CE7" s="38">
        <v>132.72</v>
      </c>
      <c r="CF7" s="38">
        <v>129.99</v>
      </c>
      <c r="CG7" s="38">
        <v>150.75</v>
      </c>
      <c r="CH7" s="38">
        <v>147.29</v>
      </c>
      <c r="CI7" s="38">
        <v>143.15</v>
      </c>
      <c r="CJ7" s="38">
        <v>141.11000000000001</v>
      </c>
      <c r="CK7" s="38">
        <v>144.79</v>
      </c>
      <c r="CL7" s="38">
        <v>136.38999999999999</v>
      </c>
      <c r="CM7" s="38">
        <v>51.63</v>
      </c>
      <c r="CN7" s="38">
        <v>52.93</v>
      </c>
      <c r="CO7" s="38">
        <v>54.38</v>
      </c>
      <c r="CP7" s="38">
        <v>52.38</v>
      </c>
      <c r="CQ7" s="38">
        <v>52.27</v>
      </c>
      <c r="CR7" s="38">
        <v>61.1</v>
      </c>
      <c r="CS7" s="38">
        <v>61.03</v>
      </c>
      <c r="CT7" s="38">
        <v>62.5</v>
      </c>
      <c r="CU7" s="38">
        <v>63.26</v>
      </c>
      <c r="CV7" s="38">
        <v>61.54</v>
      </c>
      <c r="CW7" s="38">
        <v>60.13</v>
      </c>
      <c r="CX7" s="38">
        <v>96.45</v>
      </c>
      <c r="CY7" s="38">
        <v>96.66</v>
      </c>
      <c r="CZ7" s="38">
        <v>96.59</v>
      </c>
      <c r="DA7" s="38">
        <v>96.83</v>
      </c>
      <c r="DB7" s="38">
        <v>97.09</v>
      </c>
      <c r="DC7" s="38">
        <v>93.47</v>
      </c>
      <c r="DD7" s="38">
        <v>93.83</v>
      </c>
      <c r="DE7" s="38">
        <v>93.88</v>
      </c>
      <c r="DF7" s="38">
        <v>94.07</v>
      </c>
      <c r="DG7" s="38">
        <v>94.13</v>
      </c>
      <c r="DH7" s="38">
        <v>95.06</v>
      </c>
      <c r="DI7" s="38">
        <v>27.22</v>
      </c>
      <c r="DJ7" s="38">
        <v>44.58</v>
      </c>
      <c r="DK7" s="38">
        <v>46.14</v>
      </c>
      <c r="DL7" s="38">
        <v>47.87</v>
      </c>
      <c r="DM7" s="38">
        <v>46.49</v>
      </c>
      <c r="DN7" s="38">
        <v>16.57</v>
      </c>
      <c r="DO7" s="38">
        <v>28.06</v>
      </c>
      <c r="DP7" s="38">
        <v>29.48</v>
      </c>
      <c r="DQ7" s="38">
        <v>28.95</v>
      </c>
      <c r="DR7" s="38">
        <v>30.11</v>
      </c>
      <c r="DS7" s="38">
        <v>38.130000000000003</v>
      </c>
      <c r="DT7" s="38">
        <v>10.01</v>
      </c>
      <c r="DU7" s="38">
        <v>10.28</v>
      </c>
      <c r="DV7" s="38">
        <v>11.08</v>
      </c>
      <c r="DW7" s="38">
        <v>12.12</v>
      </c>
      <c r="DX7" s="38">
        <v>13.29</v>
      </c>
      <c r="DY7" s="38">
        <v>3.11</v>
      </c>
      <c r="DZ7" s="38">
        <v>3.32</v>
      </c>
      <c r="EA7" s="38">
        <v>3.89</v>
      </c>
      <c r="EB7" s="38">
        <v>4.07</v>
      </c>
      <c r="EC7" s="38">
        <v>4.54</v>
      </c>
      <c r="ED7" s="38">
        <v>5.37</v>
      </c>
      <c r="EE7" s="38">
        <v>0.03</v>
      </c>
      <c r="EF7" s="38">
        <v>0.06</v>
      </c>
      <c r="EG7" s="38">
        <v>0.06</v>
      </c>
      <c r="EH7" s="38">
        <v>0.23</v>
      </c>
      <c r="EI7" s="38">
        <v>0.36</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2019-01-23T02:46:54Z</cp:lastPrinted>
  <dcterms:created xsi:type="dcterms:W3CDTF">2018-12-03T08:49:20Z</dcterms:created>
  <dcterms:modified xsi:type="dcterms:W3CDTF">2019-02-05T11:19:51Z</dcterms:modified>
  <cp:category/>
</cp:coreProperties>
</file>