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8692\Desktop\H28小酒井\3-1財政状況資料集\【愛知県市町村課】財政状況資料集（追加分）の作成について\files\回答\"/>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BG35" i="9" l="1"/>
  <c r="BG34" i="9"/>
  <c r="AO36"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AM41" i="9"/>
  <c r="U41" i="9"/>
  <c r="C41" i="9"/>
  <c r="BW40" i="9"/>
  <c r="BE40" i="9"/>
  <c r="AM40" i="9"/>
  <c r="U40" i="9"/>
  <c r="C40" i="9"/>
  <c r="BW39" i="9"/>
  <c r="BE39" i="9"/>
  <c r="AM39" i="9"/>
  <c r="U39" i="9"/>
  <c r="C39" i="9"/>
  <c r="BW38" i="9"/>
  <c r="BE38" i="9"/>
  <c r="AM38" i="9"/>
  <c r="C38" i="9"/>
  <c r="BW37" i="9"/>
  <c r="BE37" i="9"/>
  <c r="AM37" i="9"/>
  <c r="C37" i="9"/>
  <c r="BE36" i="9"/>
  <c r="C36" i="9"/>
  <c r="CO34" i="9"/>
  <c r="CO35" i="9" s="1"/>
  <c r="CO36" i="9" s="1"/>
  <c r="CO37" i="9" s="1"/>
  <c r="CO38" i="9" s="1"/>
  <c r="CO39" i="9" s="1"/>
  <c r="CO40" i="9" s="1"/>
  <c r="CO41" i="9" s="1"/>
  <c r="CO42" i="9" s="1"/>
  <c r="CO43" i="9" s="1"/>
  <c r="BW34" i="9"/>
  <c r="BW35" i="9" s="1"/>
  <c r="BW36" i="9" s="1"/>
  <c r="C34" i="9"/>
  <c r="C35" i="9" s="1"/>
  <c r="U34" i="9" l="1"/>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 r="BE34" i="9" s="1"/>
  <c r="BE35" i="9" s="1"/>
</calcChain>
</file>

<file path=xl/sharedStrings.xml><?xml version="1.0" encoding="utf-8"?>
<sst xmlns="http://schemas.openxmlformats.org/spreadsheetml/2006/main" count="1072" uniqueCount="580">
  <si>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</si>
  <si>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</si>
  <si>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</si>
  <si>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</si>
  <si>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</si>
  <si>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</si>
  <si>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</si>
  <si>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</si>
  <si>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</si>
  <si>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</si>
  <si>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</si>
  <si>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</si>
  <si>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</si>
  <si>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</si>
  <si>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</si>
  <si>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</si>
  <si>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</si>
  <si>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</si>
  <si>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</si>
  <si>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</si>
  <si>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</si>
  <si>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</si>
  <si>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</si>
  <si>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</si>
  <si>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</si>
  <si>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</si>
  <si>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</si>
  <si>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</si>
  <si>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</si>
  <si>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</si>
  <si>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</si>
  <si>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</si>
  <si>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</si>
  <si>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</si>
  <si>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</si>
  <si>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</si>
  <si>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</si>
  <si>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</si>
  <si>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</si>
  <si>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</si>
  <si>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</si>
  <si>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</si>
  <si>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</si>
  <si>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</si>
  <si>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</si>
  <si>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</si>
  <si>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</si>
  <si>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</si>
  <si>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</si>
  <si>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</si>
  <si>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</si>
  <si>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</si>
  <si>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</si>
  <si>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</si>
  <si>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</si>
  <si>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</si>
  <si>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</si>
  <si>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</si>
  <si>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</si>
  <si>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</si>
  <si>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</si>
  <si>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</si>
  <si>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</si>
  <si>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</si>
  <si>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</si>
  <si>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</si>
  <si>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</si>
  <si>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</si>
  <si>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</si>
  <si>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中核市</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</si>
  <si>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</si>
  <si>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</si>
  <si>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</si>
  <si>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</si>
  <si>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</si>
  <si>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</si>
  <si>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</si>
  <si>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</si>
  <si>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</si>
  <si>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</si>
  <si>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</si>
  <si>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</si>
  <si>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豊橋市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</si>
  <si>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</si>
  <si>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</si>
  <si>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</si>
  <si>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</si>
  <si>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</si>
  <si>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</si>
  <si>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</si>
  <si>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</si>
  <si>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</si>
  <si>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</si>
  <si>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</si>
  <si>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</si>
  <si>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</si>
  <si>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</si>
  <si>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</si>
  <si>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</si>
  <si>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</si>
  <si>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</si>
  <si>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</si>
  <si>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</si>
  <si>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</si>
  <si>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</si>
  <si>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</si>
  <si>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</si>
  <si>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</si>
  <si>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</si>
  <si>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</si>
  <si>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</si>
  <si>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</si>
  <si>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</si>
  <si>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</si>
  <si>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</si>
  <si>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</si>
  <si>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</si>
  <si>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</si>
  <si>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</si>
  <si>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</si>
  <si>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</si>
  <si>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</si>
  <si>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</si>
  <si>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</si>
  <si>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</si>
  <si>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</si>
  <si>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</si>
  <si>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</si>
  <si>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</si>
  <si>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</si>
  <si>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</si>
  <si>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</si>
  <si>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</si>
  <si>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</si>
  <si>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</si>
  <si>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-0.2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</si>
  <si>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</si>
  <si>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</si>
  <si>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</si>
  <si>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</si>
  <si>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</si>
  <si>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</si>
  <si>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</si>
  <si>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</si>
  <si>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</si>
  <si>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</si>
  <si>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</si>
  <si>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</si>
  <si>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</si>
  <si>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</si>
  <si>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</si>
  <si>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</si>
  <si>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</si>
  <si>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</si>
  <si>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</si>
  <si>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</si>
  <si>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</si>
  <si>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</si>
  <si>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</si>
  <si>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</si>
  <si>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</si>
  <si>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</si>
  <si>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</si>
  <si>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</si>
  <si>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</si>
  <si>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</si>
  <si>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</si>
  <si>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</si>
  <si>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</si>
  <si>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</si>
  <si>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</si>
  <si>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</si>
  <si>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</si>
  <si>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</si>
  <si>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</si>
  <si>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</si>
  <si>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</si>
  <si>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</si>
  <si>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</si>
  <si>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</si>
  <si>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</si>
  <si>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</si>
  <si>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</si>
  <si>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</si>
  <si>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</si>
  <si>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</si>
  <si>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</si>
  <si>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</si>
  <si>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</si>
  <si>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</si>
  <si>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</si>
  <si>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</si>
  <si>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</si>
  <si>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</si>
  <si>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愛知県豊橋市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</si>
  <si>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</si>
  <si>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</si>
  <si>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</si>
  <si>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</si>
  <si>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</si>
  <si>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</si>
  <si>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</si>
  <si>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</si>
  <si>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</si>
  <si>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</si>
  <si>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</si>
  <si>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</si>
  <si>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</si>
  <si>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</si>
  <si>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</si>
  <si>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</si>
  <si>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</si>
  <si>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</si>
  <si>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</si>
  <si>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</si>
  <si>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</si>
  <si>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</si>
  <si>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</si>
  <si>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</si>
  <si>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</si>
  <si>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</si>
  <si>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</si>
  <si>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</si>
  <si>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</si>
  <si>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</si>
  <si>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</si>
  <si>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</si>
  <si>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</si>
  <si>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</si>
  <si>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</si>
  <si>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</si>
  <si>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</si>
  <si>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</si>
  <si>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</si>
  <si>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</si>
  <si>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</si>
  <si>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</si>
  <si>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</si>
  <si>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</si>
  <si>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</si>
  <si>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</si>
  <si>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</si>
  <si>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</si>
  <si>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</si>
  <si>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</si>
  <si>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</si>
  <si>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</si>
  <si>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</si>
  <si>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</si>
  <si>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</si>
  <si>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</si>
  <si>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</si>
  <si>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</si>
  <si>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</si>
  <si>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</si>
  <si>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</si>
  <si>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</si>
  <si>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</si>
  <si>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</si>
  <si>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</si>
  <si>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</si>
  <si>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</si>
  <si>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</si>
  <si>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</si>
  <si>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</si>
  <si>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</si>
  <si>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</si>
  <si>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</si>
  <si>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</si>
  <si>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</si>
  <si>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</si>
  <si>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</si>
  <si>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</si>
  <si>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</si>
  <si>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</si>
  <si>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</si>
  <si>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</si>
  <si>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</si>
  <si>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</si>
  <si>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</si>
  <si>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</si>
  <si>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</si>
  <si>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</si>
  <si>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</si>
  <si>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</si>
  <si>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</si>
  <si>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</si>
  <si>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</si>
  <si>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</si>
  <si>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</si>
  <si>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</si>
  <si>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</si>
  <si>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</si>
  <si>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</si>
  <si>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</si>
  <si>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</si>
  <si>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</si>
  <si>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</si>
  <si>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</si>
  <si>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</si>
  <si>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</si>
  <si>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</si>
  <si>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</si>
  <si>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</si>
  <si>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</si>
  <si>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</si>
  <si>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</si>
  <si>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</si>
  <si>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</si>
  <si>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</si>
  <si>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</si>
  <si>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</si>
  <si>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</si>
  <si>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</si>
  <si>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</si>
  <si>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</si>
  <si>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観光施設</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</si>
  <si>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</si>
  <si>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</si>
  <si>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</si>
  <si>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</si>
  <si>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</si>
  <si>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</si>
  <si>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</si>
  <si>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</si>
  <si>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</si>
  <si>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</si>
  <si>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</si>
  <si>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</si>
  <si>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</si>
  <si>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</si>
  <si>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</si>
  <si>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</si>
  <si>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</si>
  <si>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</si>
  <si>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</si>
  <si>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</si>
  <si>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</si>
  <si>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</si>
  <si>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</si>
  <si>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</si>
  <si>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</si>
  <si>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愛知県豊橋市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</si>
  <si>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</si>
  <si>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</si>
  <si>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</si>
  <si>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</si>
  <si>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</si>
  <si>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</si>
  <si>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</si>
  <si>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</si>
  <si>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</si>
  <si>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</si>
  <si>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</si>
  <si>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</si>
  <si>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</si>
  <si>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</si>
  <si>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</si>
  <si>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</si>
  <si>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</si>
  <si>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</si>
  <si>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</si>
  <si>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</si>
  <si>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</si>
  <si>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</si>
  <si>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</si>
  <si>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</si>
  <si>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</si>
  <si>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</si>
  <si>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</si>
  <si>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</si>
  <si>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</si>
  <si>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</si>
  <si>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</si>
  <si>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</si>
  <si>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</si>
  <si>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</si>
  <si>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</si>
  <si>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</si>
  <si>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</si>
  <si>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公共駐車場事業特別会計</t>
    <phoneticPr fontId="5"/>
  </si>
  <si>
    <t>競輪事業特別会計</t>
    <phoneticPr fontId="5"/>
  </si>
  <si>
    <t>水道事業会計</t>
    <phoneticPr fontId="5"/>
  </si>
  <si>
    <t>法適用企業</t>
    <phoneticPr fontId="5"/>
  </si>
  <si>
    <t>下水道事業会計</t>
    <phoneticPr fontId="5"/>
  </si>
  <si>
    <t>病院事業会計</t>
    <phoneticPr fontId="5"/>
  </si>
  <si>
    <t>総合動植物公園事業特別会計</t>
    <phoneticPr fontId="5"/>
  </si>
  <si>
    <t>法非適用企業</t>
    <phoneticPr fontId="5"/>
  </si>
  <si>
    <t>地域下水道事業特別会計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</si>
  <si>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</si>
  <si>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</si>
  <si>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</si>
  <si>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</si>
  <si>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</si>
  <si>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</si>
  <si>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</si>
  <si>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</si>
  <si>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</si>
  <si>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</si>
  <si>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</si>
  <si>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</si>
  <si>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</si>
  <si>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</si>
  <si>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</si>
  <si>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</si>
  <si>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</si>
  <si>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</si>
  <si>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</si>
  <si>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</si>
  <si>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</si>
  <si>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</si>
  <si>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</si>
  <si>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</si>
  <si>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</si>
  <si>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</si>
  <si>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</si>
  <si>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</si>
  <si>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</si>
  <si>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</si>
  <si>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</si>
  <si>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</si>
  <si>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</si>
  <si>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</si>
  <si>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</si>
  <si>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</si>
  <si>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</si>
  <si>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</si>
  <si>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</si>
  <si>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</si>
  <si>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</si>
  <si>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</si>
  <si>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</si>
  <si>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</si>
  <si>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</si>
  <si>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</si>
  <si>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</si>
  <si>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</si>
  <si>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</si>
  <si>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</si>
  <si>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</si>
  <si>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</si>
  <si>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</si>
  <si>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</si>
  <si>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</si>
  <si>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病院事業会計</t>
    <phoneticPr fontId="5"/>
  </si>
  <si>
    <t>-</t>
    <phoneticPr fontId="5"/>
  </si>
  <si>
    <t>(Ｆ)</t>
    <phoneticPr fontId="5"/>
  </si>
  <si>
    <t>地域下水道事業特別会計</t>
    <phoneticPr fontId="5"/>
  </si>
  <si>
    <t>将来負担比率（(Ｅ)－(Ｆ)）／（(Ｃ)－(Ｄ)）×１００</t>
    <rPh sb="0" eb="2">
      <t>ショウライ</t>
    </rPh>
    <rPh sb="2" eb="4">
      <t>フタン</t>
    </rPh>
    <rPh sb="4" eb="6">
      <t>ヒリツ</t>
    </rPh>
    <phoneticPr fontId="5"/>
  </si>
  <si>
    <t>総合動植物公園事業特別会計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</si>
  <si>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</si>
  <si>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</si>
  <si>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</si>
  <si>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</si>
  <si>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</si>
  <si>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</si>
  <si>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</si>
  <si>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</si>
  <si>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</si>
  <si>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</si>
  <si>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</si>
  <si>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</si>
  <si>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</si>
  <si>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</si>
  <si>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</si>
  <si>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</si>
  <si>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</si>
  <si>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</si>
  <si>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</si>
  <si>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</si>
  <si>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</si>
  <si>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</si>
  <si>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</si>
  <si>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</si>
  <si>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</si>
  <si>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</si>
  <si>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</si>
  <si>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</si>
  <si>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</si>
  <si>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</si>
  <si>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</si>
  <si>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</si>
  <si>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</si>
  <si>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</si>
  <si>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</si>
  <si>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</si>
  <si>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</si>
  <si>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</si>
  <si>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</si>
  <si>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</si>
  <si>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</si>
  <si>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</si>
  <si>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</si>
  <si>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</si>
  <si>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</si>
  <si>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</si>
  <si>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</si>
  <si>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</si>
  <si>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</si>
  <si>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</si>
  <si>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</si>
  <si>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</si>
  <si>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</si>
  <si>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</si>
  <si>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</si>
  <si>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</si>
  <si>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</si>
  <si>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</si>
  <si>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</si>
  <si>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</si>
  <si>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</si>
  <si>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</si>
  <si>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</si>
  <si>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</si>
  <si>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</si>
  <si>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</si>
  <si>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</si>
  <si>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</si>
  <si>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</si>
  <si>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</si>
  <si>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</si>
  <si>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</si>
  <si>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</si>
  <si>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</si>
  <si>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</si>
  <si>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</si>
  <si>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</si>
  <si>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</si>
  <si>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</si>
  <si>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</si>
  <si>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</si>
  <si>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1.73</t>
  </si>
  <si>
    <t>▲ 5.01</t>
  </si>
  <si>
    <t>▲ 1.29</t>
  </si>
  <si>
    <t>▲ 3.82</t>
  </si>
  <si>
    <t>▲ 4.06</t>
  </si>
  <si>
    <t>病院事業会計</t>
  </si>
  <si>
    <t>一般会計</t>
  </si>
  <si>
    <t>水道事業会計</t>
  </si>
  <si>
    <t>下水道事業会計</t>
  </si>
  <si>
    <t>国民健康保険事業特別会計</t>
  </si>
  <si>
    <t>競輪事業特別会計</t>
  </si>
  <si>
    <t>介護保険特別会計</t>
  </si>
  <si>
    <t>▲ 0.02</t>
  </si>
  <si>
    <t>公共駐車場事業特別会計</t>
  </si>
  <si>
    <t>その他会計（赤字）</t>
  </si>
  <si>
    <t>その他会計（黒字）</t>
  </si>
  <si>
    <t>-</t>
    <phoneticPr fontId="2"/>
  </si>
  <si>
    <t>-</t>
    <phoneticPr fontId="2"/>
  </si>
  <si>
    <t>-</t>
    <phoneticPr fontId="2"/>
  </si>
  <si>
    <t>東三河広域連合</t>
    <rPh sb="0" eb="1">
      <t>ヒガシ</t>
    </rPh>
    <rPh sb="1" eb="3">
      <t>ミカワ</t>
    </rPh>
    <rPh sb="3" eb="5">
      <t>コウイキ</t>
    </rPh>
    <rPh sb="5" eb="7">
      <t>レンゴウ</t>
    </rPh>
    <phoneticPr fontId="2"/>
  </si>
  <si>
    <t>-</t>
    <phoneticPr fontId="2"/>
  </si>
  <si>
    <t>愛知県後期高齢者医療広域連合（一般会計）</t>
    <phoneticPr fontId="2"/>
  </si>
  <si>
    <t>愛知県後期高齢者医療広域連合（後期高齢者医療特別会計）</t>
    <phoneticPr fontId="2"/>
  </si>
  <si>
    <t>豊橋市土地開発公社</t>
    <rPh sb="0" eb="3">
      <t>トヨハシシ</t>
    </rPh>
    <rPh sb="3" eb="5">
      <t>トチ</t>
    </rPh>
    <rPh sb="5" eb="7">
      <t>カイハツ</t>
    </rPh>
    <rPh sb="7" eb="9">
      <t>コウシャ</t>
    </rPh>
    <phoneticPr fontId="2"/>
  </si>
  <si>
    <t>（公財）豊橋市国際交流協会</t>
    <rPh sb="1" eb="2">
      <t>コウ</t>
    </rPh>
    <rPh sb="2" eb="3">
      <t>ザイ</t>
    </rPh>
    <rPh sb="4" eb="7">
      <t>トヨハシシ</t>
    </rPh>
    <rPh sb="7" eb="9">
      <t>コクサイ</t>
    </rPh>
    <rPh sb="9" eb="11">
      <t>コウリュウ</t>
    </rPh>
    <rPh sb="11" eb="13">
      <t>キョウカイ</t>
    </rPh>
    <phoneticPr fontId="2"/>
  </si>
  <si>
    <t>（公財）豊橋みどりの協会</t>
    <rPh sb="1" eb="2">
      <t>コウ</t>
    </rPh>
    <rPh sb="2" eb="3">
      <t>ザイ</t>
    </rPh>
    <rPh sb="4" eb="6">
      <t>トヨハシ</t>
    </rPh>
    <rPh sb="10" eb="12">
      <t>キョウカイ</t>
    </rPh>
    <phoneticPr fontId="2"/>
  </si>
  <si>
    <t>（公財）豊橋市学校給食協会</t>
    <rPh sb="4" eb="7">
      <t>トヨハシシ</t>
    </rPh>
    <rPh sb="7" eb="9">
      <t>ガッコウ</t>
    </rPh>
    <rPh sb="9" eb="11">
      <t>キュウショク</t>
    </rPh>
    <rPh sb="11" eb="13">
      <t>キョウカイ</t>
    </rPh>
    <phoneticPr fontId="2"/>
  </si>
  <si>
    <t>（公財）豊橋市文化振興財団</t>
    <rPh sb="4" eb="7">
      <t>トヨハシシ</t>
    </rPh>
    <rPh sb="7" eb="9">
      <t>ブンカ</t>
    </rPh>
    <rPh sb="9" eb="11">
      <t>シンコウ</t>
    </rPh>
    <rPh sb="11" eb="13">
      <t>ザイダン</t>
    </rPh>
    <phoneticPr fontId="2"/>
  </si>
  <si>
    <t>（公財）豊橋市体育協会</t>
    <rPh sb="4" eb="7">
      <t>トヨハシシ</t>
    </rPh>
    <rPh sb="7" eb="9">
      <t>タイイク</t>
    </rPh>
    <rPh sb="9" eb="11">
      <t>キョウカイ</t>
    </rPh>
    <phoneticPr fontId="2"/>
  </si>
  <si>
    <t>豊橋駐車場（株）</t>
    <rPh sb="0" eb="2">
      <t>トヨハシ</t>
    </rPh>
    <rPh sb="2" eb="5">
      <t>チュウシャジョウ</t>
    </rPh>
    <rPh sb="6" eb="7">
      <t>カブ</t>
    </rPh>
    <phoneticPr fontId="2"/>
  </si>
  <si>
    <t>豊橋ステーションビル（株）</t>
    <rPh sb="0" eb="2">
      <t>トヨハシ</t>
    </rPh>
    <rPh sb="11" eb="12">
      <t>カブ</t>
    </rPh>
    <phoneticPr fontId="2"/>
  </si>
  <si>
    <t>（株）豊橋まちなか活性化センター</t>
    <rPh sb="1" eb="2">
      <t>カブ</t>
    </rPh>
    <rPh sb="3" eb="5">
      <t>トヨハシ</t>
    </rPh>
    <rPh sb="9" eb="12">
      <t>カッセイカ</t>
    </rPh>
    <phoneticPr fontId="2"/>
  </si>
  <si>
    <t>（株）東三河食肉流通センター</t>
    <rPh sb="1" eb="2">
      <t>カブ</t>
    </rPh>
    <rPh sb="3" eb="4">
      <t>ヒガシ</t>
    </rPh>
    <rPh sb="4" eb="6">
      <t>ミカワ</t>
    </rPh>
    <rPh sb="6" eb="8">
      <t>ショクニク</t>
    </rPh>
    <rPh sb="8" eb="10">
      <t>リュウツウ</t>
    </rPh>
    <phoneticPr fontId="2"/>
  </si>
  <si>
    <t>（公財）豊川水源基金</t>
    <rPh sb="1" eb="2">
      <t>コウ</t>
    </rPh>
    <rPh sb="2" eb="3">
      <t>ザイ</t>
    </rPh>
    <rPh sb="4" eb="6">
      <t>トヨカワ</t>
    </rPh>
    <rPh sb="6" eb="8">
      <t>スイゲン</t>
    </rPh>
    <rPh sb="8" eb="10">
      <t>キキン</t>
    </rPh>
    <phoneticPr fontId="2"/>
  </si>
  <si>
    <t>（株）サイエンス・クリエイト</t>
    <rPh sb="1" eb="2">
      <t>カブ</t>
    </rPh>
    <phoneticPr fontId="2"/>
  </si>
  <si>
    <t>三河港コンテナターミナル（株）</t>
    <rPh sb="0" eb="2">
      <t>ミカワ</t>
    </rPh>
    <rPh sb="2" eb="3">
      <t>コウ</t>
    </rPh>
    <rPh sb="13" eb="14">
      <t>カブ</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</si>
  <si>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</si>
  <si>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</si>
  <si>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</si>
  <si>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</si>
  <si>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</si>
  <si>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</si>
  <si>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</si>
  <si>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</si>
  <si>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</si>
  <si>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</si>
  <si>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</si>
  <si>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</si>
  <si>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将来負担比率、実質公債費比率共に類似団体と比較して低い水準にあり、どちらも減少傾向にある。これは、一般会計における地方債残高や公債費が年々減少していることが要因である。
今後も引き続き、計画的な借入等により財政の健全化に取り組んでいく。</t>
    <rPh sb="0" eb="2">
      <t>ショウライ</t>
    </rPh>
    <rPh sb="2" eb="4">
      <t>フタン</t>
    </rPh>
    <rPh sb="4" eb="6">
      <t>ヒリツ</t>
    </rPh>
    <rPh sb="7" eb="9">
      <t>ジッシツ</t>
    </rPh>
    <rPh sb="9" eb="11">
      <t>コウサイ</t>
    </rPh>
    <rPh sb="11" eb="12">
      <t>ヒ</t>
    </rPh>
    <rPh sb="12" eb="14">
      <t>ヒリツ</t>
    </rPh>
    <rPh sb="14" eb="15">
      <t>トモ</t>
    </rPh>
    <rPh sb="16" eb="18">
      <t>ルイジ</t>
    </rPh>
    <rPh sb="18" eb="20">
      <t>ダンタイ</t>
    </rPh>
    <rPh sb="21" eb="23">
      <t>ヒカク</t>
    </rPh>
    <rPh sb="25" eb="26">
      <t>ヒク</t>
    </rPh>
    <rPh sb="27" eb="29">
      <t>スイジュン</t>
    </rPh>
    <rPh sb="37" eb="39">
      <t>ゲンショウ</t>
    </rPh>
    <rPh sb="39" eb="41">
      <t>ケイコウ</t>
    </rPh>
    <rPh sb="49" eb="51">
      <t>イッパン</t>
    </rPh>
    <rPh sb="51" eb="53">
      <t>カイケイ</t>
    </rPh>
    <rPh sb="57" eb="60">
      <t>チホウサイ</t>
    </rPh>
    <rPh sb="60" eb="62">
      <t>ザンダカ</t>
    </rPh>
    <rPh sb="63" eb="65">
      <t>コウサイ</t>
    </rPh>
    <rPh sb="65" eb="66">
      <t>ヒ</t>
    </rPh>
    <rPh sb="67" eb="69">
      <t>ネンネン</t>
    </rPh>
    <rPh sb="69" eb="71">
      <t>ゲンショウ</t>
    </rPh>
    <rPh sb="78" eb="80">
      <t>ヨウイン</t>
    </rPh>
    <rPh sb="85" eb="87">
      <t>コンゴ</t>
    </rPh>
    <rPh sb="88" eb="89">
      <t>ヒ</t>
    </rPh>
    <rPh sb="90" eb="91">
      <t>ツヅ</t>
    </rPh>
    <rPh sb="93" eb="95">
      <t>ケイカク</t>
    </rPh>
    <rPh sb="95" eb="96">
      <t>テキ</t>
    </rPh>
    <rPh sb="97" eb="99">
      <t>カリイレ</t>
    </rPh>
    <rPh sb="99" eb="100">
      <t>トウ</t>
    </rPh>
    <rPh sb="103" eb="105">
      <t>ザイセイ</t>
    </rPh>
    <rPh sb="106" eb="109">
      <t>ケンゼンカ</t>
    </rPh>
    <rPh sb="110" eb="111">
      <t>ト</t>
    </rPh>
    <rPh sb="112" eb="113">
      <t>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</si>
</sst>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43858</c:v>
                </c:pt>
                <c:pt idx="1">
                  <c:v>41705</c:v>
                </c:pt>
                <c:pt idx="2">
                  <c:v>47677</c:v>
                </c:pt>
                <c:pt idx="3">
                  <c:v>51613</c:v>
                </c:pt>
                <c:pt idx="4">
                  <c:v>50880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36156</c:v>
                </c:pt>
                <c:pt idx="1">
                  <c:v>40360</c:v>
                </c:pt>
                <c:pt idx="2">
                  <c:v>47201</c:v>
                </c:pt>
                <c:pt idx="3">
                  <c:v>48009</c:v>
                </c:pt>
                <c:pt idx="4">
                  <c:v>36252</c:v>
                </c:pt>
              </c:numCache>
            </c:numRef>
          </c:val>
          <c:smooth val="0"/>
        </c:ser>
        <c:dLbls>
          <c:showLegendKey val="0"/>
          <c:showVal val="0"/>
          <c:showCatName val="0"/>
          <c:showSerName val="0"/>
          <c:showPercent val="0"/>
          <c:showBubbleSize val="0"/>
        </c:dLbls>
        <c:marker val="1"/>
        <c:smooth val="0"/>
        <c:axId val="116307968"/>
        <c:axId val="116310320"/>
      </c:lineChart>
      <c:catAx>
        <c:axId val="1163079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6310320"/>
        <c:crosses val="autoZero"/>
        <c:auto val="1"/>
        <c:lblAlgn val="ctr"/>
        <c:lblOffset val="100"/>
        <c:tickLblSkip val="1"/>
        <c:tickMarkSkip val="1"/>
        <c:noMultiLvlLbl val="0"/>
      </c:catAx>
      <c:valAx>
        <c:axId val="11631032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63079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5.87</c:v>
                </c:pt>
                <c:pt idx="1">
                  <c:v>5.24</c:v>
                </c:pt>
                <c:pt idx="2">
                  <c:v>6.31</c:v>
                </c:pt>
                <c:pt idx="3">
                  <c:v>5.72</c:v>
                </c:pt>
                <c:pt idx="4">
                  <c:v>5.89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12.53</c:v>
                </c:pt>
                <c:pt idx="1">
                  <c:v>10.96</c:v>
                </c:pt>
                <c:pt idx="2">
                  <c:v>11.08</c:v>
                </c:pt>
                <c:pt idx="3">
                  <c:v>11.18</c:v>
                </c:pt>
                <c:pt idx="4">
                  <c:v>10</c:v>
                </c:pt>
              </c:numCache>
            </c:numRef>
          </c:val>
        </c:ser>
        <c:dLbls>
          <c:showLegendKey val="0"/>
          <c:showVal val="0"/>
          <c:showCatName val="0"/>
          <c:showSerName val="0"/>
          <c:showPercent val="0"/>
          <c:showBubbleSize val="0"/>
        </c:dLbls>
        <c:gapWidth val="250"/>
        <c:overlap val="100"/>
        <c:axId val="115110592"/>
        <c:axId val="1151109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-1.73</c:v>
                </c:pt>
                <c:pt idx="1">
                  <c:v>-5.01</c:v>
                </c:pt>
                <c:pt idx="2">
                  <c:v>-1.29</c:v>
                </c:pt>
                <c:pt idx="3">
                  <c:v>-3.82</c:v>
                </c:pt>
                <c:pt idx="4">
                  <c:v>-4.0599999999999996</c:v>
                </c:pt>
              </c:numCache>
            </c:numRef>
          </c:val>
          <c:smooth val="0"/>
        </c:ser>
        <c:dLbls>
          <c:showLegendKey val="0"/>
          <c:showVal val="0"/>
          <c:showCatName val="0"/>
          <c:showSerName val="0"/>
          <c:showPercent val="0"/>
          <c:showBubbleSize val="0"/>
        </c:dLbls>
        <c:marker val="1"/>
        <c:smooth val="0"/>
        <c:axId val="115110592"/>
        <c:axId val="115110984"/>
      </c:lineChart>
      <c:catAx>
        <c:axId val="115110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5110984"/>
        <c:crosses val="autoZero"/>
        <c:auto val="1"/>
        <c:lblAlgn val="ctr"/>
        <c:lblOffset val="100"/>
        <c:tickLblSkip val="1"/>
        <c:tickMarkSkip val="1"/>
        <c:noMultiLvlLbl val="0"/>
      </c:catAx>
      <c:valAx>
        <c:axId val="1151109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110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0.06</c:v>
                </c:pt>
                <c:pt idx="2">
                  <c:v>#N/A</c:v>
                </c:pt>
                <c:pt idx="3">
                  <c:v>0.06</c:v>
                </c:pt>
                <c:pt idx="4">
                  <c:v>#N/A</c:v>
                </c:pt>
                <c:pt idx="5">
                  <c:v>7.0000000000000007E-2</c:v>
                </c:pt>
                <c:pt idx="6">
                  <c:v>#N/A</c:v>
                </c:pt>
                <c:pt idx="7">
                  <c:v>0.04</c:v>
                </c:pt>
                <c:pt idx="8">
                  <c:v>#N/A</c:v>
                </c:pt>
                <c:pt idx="9">
                  <c:v>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公共駐車場事業特別会計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0.01</c:v>
                </c:pt>
                <c:pt idx="2">
                  <c:v>#N/A</c:v>
                </c:pt>
                <c:pt idx="3">
                  <c:v>0</c:v>
                </c:pt>
                <c:pt idx="4">
                  <c:v>#N/A</c:v>
                </c:pt>
                <c:pt idx="5">
                  <c:v>0</c:v>
                </c:pt>
                <c:pt idx="6">
                  <c:v>#N/A</c:v>
                </c:pt>
                <c:pt idx="7">
                  <c:v>0.01</c:v>
                </c:pt>
                <c:pt idx="8">
                  <c:v>#N/A</c:v>
                </c:pt>
                <c:pt idx="9">
                  <c:v>0.02</c:v>
                </c:pt>
              </c:numCache>
            </c:numRef>
          </c:val>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0.02</c:v>
                </c:pt>
                <c:pt idx="1">
                  <c:v>#N/A</c:v>
                </c:pt>
                <c:pt idx="2">
                  <c:v>#N/A</c:v>
                </c:pt>
                <c:pt idx="3">
                  <c:v>0.37</c:v>
                </c:pt>
                <c:pt idx="4">
                  <c:v>#N/A</c:v>
                </c:pt>
                <c:pt idx="5">
                  <c:v>0.18</c:v>
                </c:pt>
                <c:pt idx="6">
                  <c:v>#N/A</c:v>
                </c:pt>
                <c:pt idx="7">
                  <c:v>0.28000000000000003</c:v>
                </c:pt>
                <c:pt idx="8">
                  <c:v>#N/A</c:v>
                </c:pt>
                <c:pt idx="9">
                  <c:v>0.82</c:v>
                </c:pt>
              </c:numCache>
            </c:numRef>
          </c:val>
        </c:ser>
        <c:ser>
          <c:idx val="4"/>
          <c:order val="4"/>
          <c:tx>
            <c:strRef>
              <c:f>データシート!$A$31</c:f>
              <c:strCache>
                <c:ptCount val="1"/>
                <c:pt idx="0">
                  <c:v>競輪事業特別会計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1.32</c:v>
                </c:pt>
                <c:pt idx="2">
                  <c:v>#N/A</c:v>
                </c:pt>
                <c:pt idx="3">
                  <c:v>1.3</c:v>
                </c:pt>
                <c:pt idx="4">
                  <c:v>#N/A</c:v>
                </c:pt>
                <c:pt idx="5">
                  <c:v>1.36</c:v>
                </c:pt>
                <c:pt idx="6">
                  <c:v>#N/A</c:v>
                </c:pt>
                <c:pt idx="7">
                  <c:v>1.6</c:v>
                </c:pt>
                <c:pt idx="8">
                  <c:v>#N/A</c:v>
                </c:pt>
                <c:pt idx="9">
                  <c:v>1.72</c:v>
                </c:pt>
              </c:numCache>
            </c:numRef>
          </c:val>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2.15</c:v>
                </c:pt>
                <c:pt idx="2">
                  <c:v>#N/A</c:v>
                </c:pt>
                <c:pt idx="3">
                  <c:v>2.56</c:v>
                </c:pt>
                <c:pt idx="4">
                  <c:v>#N/A</c:v>
                </c:pt>
                <c:pt idx="5">
                  <c:v>2.5</c:v>
                </c:pt>
                <c:pt idx="6">
                  <c:v>#N/A</c:v>
                </c:pt>
                <c:pt idx="7">
                  <c:v>2.4</c:v>
                </c:pt>
                <c:pt idx="8">
                  <c:v>#N/A</c:v>
                </c:pt>
                <c:pt idx="9">
                  <c:v>2.08</c:v>
                </c:pt>
              </c:numCache>
            </c:numRef>
          </c:val>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2.04</c:v>
                </c:pt>
                <c:pt idx="2">
                  <c:v>#N/A</c:v>
                </c:pt>
                <c:pt idx="3">
                  <c:v>2.06</c:v>
                </c:pt>
                <c:pt idx="4">
                  <c:v>#N/A</c:v>
                </c:pt>
                <c:pt idx="5">
                  <c:v>2.0099999999999998</c:v>
                </c:pt>
                <c:pt idx="6">
                  <c:v>#N/A</c:v>
                </c:pt>
                <c:pt idx="7">
                  <c:v>2.09</c:v>
                </c:pt>
                <c:pt idx="8">
                  <c:v>#N/A</c:v>
                </c:pt>
                <c:pt idx="9">
                  <c:v>2.3199999999999998</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4.1100000000000003</c:v>
                </c:pt>
                <c:pt idx="2">
                  <c:v>#N/A</c:v>
                </c:pt>
                <c:pt idx="3">
                  <c:v>3.94</c:v>
                </c:pt>
                <c:pt idx="4">
                  <c:v>#N/A</c:v>
                </c:pt>
                <c:pt idx="5">
                  <c:v>3.86</c:v>
                </c:pt>
                <c:pt idx="6">
                  <c:v>#N/A</c:v>
                </c:pt>
                <c:pt idx="7">
                  <c:v>3.9</c:v>
                </c:pt>
                <c:pt idx="8">
                  <c:v>#N/A</c:v>
                </c:pt>
                <c:pt idx="9">
                  <c:v>4.3</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5.83</c:v>
                </c:pt>
                <c:pt idx="2">
                  <c:v>#N/A</c:v>
                </c:pt>
                <c:pt idx="3">
                  <c:v>5.18</c:v>
                </c:pt>
                <c:pt idx="4">
                  <c:v>#N/A</c:v>
                </c:pt>
                <c:pt idx="5">
                  <c:v>6.25</c:v>
                </c:pt>
                <c:pt idx="6">
                  <c:v>#N/A</c:v>
                </c:pt>
                <c:pt idx="7">
                  <c:v>5.68</c:v>
                </c:pt>
                <c:pt idx="8">
                  <c:v>#N/A</c:v>
                </c:pt>
                <c:pt idx="9">
                  <c:v>5.87</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7.42</c:v>
                </c:pt>
                <c:pt idx="2">
                  <c:v>#N/A</c:v>
                </c:pt>
                <c:pt idx="3">
                  <c:v>8.93</c:v>
                </c:pt>
                <c:pt idx="4">
                  <c:v>#N/A</c:v>
                </c:pt>
                <c:pt idx="5">
                  <c:v>9.5399999999999991</c:v>
                </c:pt>
                <c:pt idx="6">
                  <c:v>#N/A</c:v>
                </c:pt>
                <c:pt idx="7">
                  <c:v>11.32</c:v>
                </c:pt>
                <c:pt idx="8">
                  <c:v>#N/A</c:v>
                </c:pt>
                <c:pt idx="9">
                  <c:v>13.12</c:v>
                </c:pt>
              </c:numCache>
            </c:numRef>
          </c:val>
        </c:ser>
        <c:dLbls>
          <c:showLegendKey val="0"/>
          <c:showVal val="0"/>
          <c:showCatName val="0"/>
          <c:showSerName val="0"/>
          <c:showPercent val="0"/>
          <c:showBubbleSize val="0"/>
        </c:dLbls>
        <c:gapWidth val="150"/>
        <c:overlap val="100"/>
        <c:axId val="354266840"/>
        <c:axId val="354268016"/>
      </c:barChart>
      <c:catAx>
        <c:axId val="354266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4268016"/>
        <c:crosses val="autoZero"/>
        <c:auto val="1"/>
        <c:lblAlgn val="ctr"/>
        <c:lblOffset val="100"/>
        <c:tickLblSkip val="1"/>
        <c:tickMarkSkip val="1"/>
        <c:noMultiLvlLbl val="0"/>
      </c:catAx>
      <c:valAx>
        <c:axId val="3542680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42668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12590</c:v>
                </c:pt>
                <c:pt idx="5">
                  <c:v>12594</c:v>
                </c:pt>
                <c:pt idx="8">
                  <c:v>12563</c:v>
                </c:pt>
                <c:pt idx="11">
                  <c:v>12666</c:v>
                </c:pt>
                <c:pt idx="14">
                  <c:v>11812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1194</c:v>
                </c:pt>
                <c:pt idx="3">
                  <c:v>1183</c:v>
                </c:pt>
                <c:pt idx="6">
                  <c:v>1343</c:v>
                </c:pt>
                <c:pt idx="9">
                  <c:v>1334</c:v>
                </c:pt>
                <c:pt idx="12">
                  <c:v>996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4107</c:v>
                </c:pt>
                <c:pt idx="3">
                  <c:v>4103</c:v>
                </c:pt>
                <c:pt idx="6">
                  <c:v>3826</c:v>
                </c:pt>
                <c:pt idx="9">
                  <c:v>3769</c:v>
                </c:pt>
                <c:pt idx="12">
                  <c:v>3785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12129</c:v>
                </c:pt>
                <c:pt idx="3">
                  <c:v>12090</c:v>
                </c:pt>
                <c:pt idx="6">
                  <c:v>12062</c:v>
                </c:pt>
                <c:pt idx="9">
                  <c:v>11773</c:v>
                </c:pt>
                <c:pt idx="12">
                  <c:v>10741</c:v>
                </c:pt>
              </c:numCache>
            </c:numRef>
          </c:val>
        </c:ser>
        <c:dLbls>
          <c:showLegendKey val="0"/>
          <c:showVal val="0"/>
          <c:showCatName val="0"/>
          <c:showSerName val="0"/>
          <c:showPercent val="0"/>
          <c:showBubbleSize val="0"/>
        </c:dLbls>
        <c:gapWidth val="100"/>
        <c:overlap val="100"/>
        <c:axId val="354273504"/>
        <c:axId val="3542676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4840</c:v>
                </c:pt>
                <c:pt idx="2">
                  <c:v>#N/A</c:v>
                </c:pt>
                <c:pt idx="3">
                  <c:v>#N/A</c:v>
                </c:pt>
                <c:pt idx="4">
                  <c:v>4782</c:v>
                </c:pt>
                <c:pt idx="5">
                  <c:v>#N/A</c:v>
                </c:pt>
                <c:pt idx="6">
                  <c:v>#N/A</c:v>
                </c:pt>
                <c:pt idx="7">
                  <c:v>4668</c:v>
                </c:pt>
                <c:pt idx="8">
                  <c:v>#N/A</c:v>
                </c:pt>
                <c:pt idx="9">
                  <c:v>#N/A</c:v>
                </c:pt>
                <c:pt idx="10">
                  <c:v>4210</c:v>
                </c:pt>
                <c:pt idx="11">
                  <c:v>#N/A</c:v>
                </c:pt>
                <c:pt idx="12">
                  <c:v>#N/A</c:v>
                </c:pt>
                <c:pt idx="13">
                  <c:v>3710</c:v>
                </c:pt>
                <c:pt idx="14">
                  <c:v>#N/A</c:v>
                </c:pt>
              </c:numCache>
            </c:numRef>
          </c:val>
          <c:smooth val="0"/>
        </c:ser>
        <c:dLbls>
          <c:showLegendKey val="0"/>
          <c:showVal val="0"/>
          <c:showCatName val="0"/>
          <c:showSerName val="0"/>
          <c:showPercent val="0"/>
          <c:showBubbleSize val="0"/>
        </c:dLbls>
        <c:marker val="1"/>
        <c:smooth val="0"/>
        <c:axId val="354273504"/>
        <c:axId val="354267624"/>
      </c:lineChart>
      <c:catAx>
        <c:axId val="354273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4267624"/>
        <c:crosses val="autoZero"/>
        <c:auto val="1"/>
        <c:lblAlgn val="ctr"/>
        <c:lblOffset val="100"/>
        <c:tickLblSkip val="1"/>
        <c:tickMarkSkip val="1"/>
        <c:noMultiLvlLbl val="0"/>
      </c:catAx>
      <c:valAx>
        <c:axId val="3542676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4273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92841</c:v>
                </c:pt>
                <c:pt idx="5">
                  <c:v>92363</c:v>
                </c:pt>
                <c:pt idx="8">
                  <c:v>91965</c:v>
                </c:pt>
                <c:pt idx="11">
                  <c:v>89560</c:v>
                </c:pt>
                <c:pt idx="14">
                  <c:v>86881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32860</c:v>
                </c:pt>
                <c:pt idx="5">
                  <c:v>32927</c:v>
                </c:pt>
                <c:pt idx="8">
                  <c:v>32185</c:v>
                </c:pt>
                <c:pt idx="11">
                  <c:v>34306</c:v>
                </c:pt>
                <c:pt idx="14">
                  <c:v>32959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12291</c:v>
                </c:pt>
                <c:pt idx="5">
                  <c:v>11125</c:v>
                </c:pt>
                <c:pt idx="8">
                  <c:v>11382</c:v>
                </c:pt>
                <c:pt idx="11">
                  <c:v>11456</c:v>
                </c:pt>
                <c:pt idx="14">
                  <c:v>11265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23</c:v>
                </c:pt>
                <c:pt idx="3">
                  <c:v>0</c:v>
                </c:pt>
                <c:pt idx="6">
                  <c:v>9</c:v>
                </c:pt>
                <c:pt idx="9">
                  <c:v>3</c:v>
                </c:pt>
                <c:pt idx="12">
                  <c:v>18</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17740</c:v>
                </c:pt>
                <c:pt idx="3">
                  <c:v>17150</c:v>
                </c:pt>
                <c:pt idx="6">
                  <c:v>15409</c:v>
                </c:pt>
                <c:pt idx="9">
                  <c:v>14340</c:v>
                </c:pt>
                <c:pt idx="12">
                  <c:v>14082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39184</c:v>
                </c:pt>
                <c:pt idx="3">
                  <c:v>37628</c:v>
                </c:pt>
                <c:pt idx="6">
                  <c:v>35488</c:v>
                </c:pt>
                <c:pt idx="9">
                  <c:v>33862</c:v>
                </c:pt>
                <c:pt idx="12">
                  <c:v>34523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9414</c:v>
                </c:pt>
                <c:pt idx="3">
                  <c:v>8228</c:v>
                </c:pt>
                <c:pt idx="6">
                  <c:v>10334</c:v>
                </c:pt>
                <c:pt idx="9">
                  <c:v>8991</c:v>
                </c:pt>
                <c:pt idx="12">
                  <c:v>7642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107763</c:v>
                </c:pt>
                <c:pt idx="3">
                  <c:v>106505</c:v>
                </c:pt>
                <c:pt idx="6">
                  <c:v>105878</c:v>
                </c:pt>
                <c:pt idx="9">
                  <c:v>103283</c:v>
                </c:pt>
                <c:pt idx="12">
                  <c:v>100258</c:v>
                </c:pt>
              </c:numCache>
            </c:numRef>
          </c:val>
        </c:ser>
        <c:dLbls>
          <c:showLegendKey val="0"/>
          <c:showVal val="0"/>
          <c:showCatName val="0"/>
          <c:showSerName val="0"/>
          <c:showPercent val="0"/>
          <c:showBubbleSize val="0"/>
        </c:dLbls>
        <c:gapWidth val="100"/>
        <c:overlap val="100"/>
        <c:axId val="354269192"/>
        <c:axId val="3542703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36133</c:v>
                </c:pt>
                <c:pt idx="2">
                  <c:v>#N/A</c:v>
                </c:pt>
                <c:pt idx="3">
                  <c:v>#N/A</c:v>
                </c:pt>
                <c:pt idx="4">
                  <c:v>33095</c:v>
                </c:pt>
                <c:pt idx="5">
                  <c:v>#N/A</c:v>
                </c:pt>
                <c:pt idx="6">
                  <c:v>#N/A</c:v>
                </c:pt>
                <c:pt idx="7">
                  <c:v>31586</c:v>
                </c:pt>
                <c:pt idx="8">
                  <c:v>#N/A</c:v>
                </c:pt>
                <c:pt idx="9">
                  <c:v>#N/A</c:v>
                </c:pt>
                <c:pt idx="10">
                  <c:v>25157</c:v>
                </c:pt>
                <c:pt idx="11">
                  <c:v>#N/A</c:v>
                </c:pt>
                <c:pt idx="12">
                  <c:v>#N/A</c:v>
                </c:pt>
                <c:pt idx="13">
                  <c:v>25417</c:v>
                </c:pt>
                <c:pt idx="14">
                  <c:v>#N/A</c:v>
                </c:pt>
              </c:numCache>
            </c:numRef>
          </c:val>
          <c:smooth val="0"/>
        </c:ser>
        <c:dLbls>
          <c:showLegendKey val="0"/>
          <c:showVal val="0"/>
          <c:showCatName val="0"/>
          <c:showSerName val="0"/>
          <c:showPercent val="0"/>
          <c:showBubbleSize val="0"/>
        </c:dLbls>
        <c:marker val="1"/>
        <c:smooth val="0"/>
        <c:axId val="354269192"/>
        <c:axId val="354270368"/>
      </c:lineChart>
      <c:catAx>
        <c:axId val="354269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54270368"/>
        <c:crosses val="autoZero"/>
        <c:auto val="1"/>
        <c:lblAlgn val="ctr"/>
        <c:lblOffset val="100"/>
        <c:tickLblSkip val="1"/>
        <c:tickMarkSkip val="1"/>
        <c:noMultiLvlLbl val="0"/>
      </c:catAx>
      <c:valAx>
        <c:axId val="3542703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4269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{B270E4E1-BF21-424F-BC88-3CB62CD0B4A1}</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{5DE6E22E-3E64-4406-B824-71BF4F8BE4D1}</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{513F9A9F-63F9-4E6F-B809-EDD659C8EC00}</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{8B2397FF-DFAF-4DE6-92C9-3EDBE305DE11}</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{80A773A4-3303-4EBC-91F2-A6143AE9D547}</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{232836D4-66D8-418C-906C-BE71F0170066}</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{0554BCC4-5258-488B-89AC-9D275DEB9225}</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{2292809A-E534-4A2D-9647-BF8232E33386}</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{BA9E8E09-5246-48DA-B899-714B8B95EF63}</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{C77F09E9-FEAC-4E0D-AAAE-1AF3C6403028}</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354273112"/>
        <c:axId val="354267232"/>
      </c:scatterChart>
      <c:valAx>
        <c:axId val="35427311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54267232"/>
        <c:crosses val="autoZero"/>
        <c:crossBetween val="midCat"/>
      </c:valAx>
      <c:valAx>
        <c:axId val="35426723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542731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{605C39A3-0000-4DDC-9169-582A9BFE3BDD}</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{4C5195F9-534B-41F2-A2E9-9153D60803E9}</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{BE66EC49-07D5-4A49-9EC1-CC9CD616B7F1}</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{36E91ED9-81D6-419D-BDB9-7F2961AD072D}</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{DDE9A06B-40BF-47AA-8EDE-51B5B6AC777A}</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8.6</c:v>
                </c:pt>
                <c:pt idx="1">
                  <c:v>8.1</c:v>
                </c:pt>
                <c:pt idx="2">
                  <c:v>7.4</c:v>
                </c:pt>
                <c:pt idx="3">
                  <c:v>7.1</c:v>
                </c:pt>
                <c:pt idx="4">
                  <c:v>6.6</c:v>
                </c:pt>
              </c:numCache>
            </c:numRef>
          </c:xVal>
          <c:yVal>
            <c:numRef>
              <c:f>公会計指標分析・財政指標組合せ分析表!$K$73:$O$73</c:f>
              <c:numCache>
                <c:formatCode>#,##0.0;"▲ "#,##0.0</c:formatCode>
                <c:ptCount val="5"/>
                <c:pt idx="0">
                  <c:v>57.1</c:v>
                </c:pt>
                <c:pt idx="1">
                  <c:v>52</c:v>
                </c:pt>
                <c:pt idx="2">
                  <c:v>49.3</c:v>
                </c:pt>
                <c:pt idx="3">
                  <c:v>39.799999999999997</c:v>
                </c:pt>
                <c:pt idx="4">
                  <c:v>40.1</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{63EC82AF-C5BF-4BAD-A3C2-3B2BA4B33A7E}</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{F6FC41DF-5111-4F7A-AB09-A30CFA779C35}</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{3B680F72-436D-4CB0-87B5-AD13EDE9CF7F}</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{53294713-506C-46C8-809B-2182A025A7D5}</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{9C328A05-66BA-4679-8ED6-567E5095DE51}</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9.1999999999999993</c:v>
                </c:pt>
                <c:pt idx="1">
                  <c:v>8.6</c:v>
                </c:pt>
                <c:pt idx="2">
                  <c:v>8.1</c:v>
                </c:pt>
                <c:pt idx="3">
                  <c:v>7.3</c:v>
                </c:pt>
                <c:pt idx="4">
                  <c:v>6.7</c:v>
                </c:pt>
              </c:numCache>
            </c:numRef>
          </c:xVal>
          <c:yVal>
            <c:numRef>
              <c:f>公会計指標分析・財政指標組合せ分析表!$K$77:$O$77</c:f>
              <c:numCache>
                <c:formatCode>#,##0.0;"▲ "#,##0.0</c:formatCode>
                <c:ptCount val="5"/>
                <c:pt idx="0">
                  <c:v>74</c:v>
                </c:pt>
                <c:pt idx="1">
                  <c:v>62.7</c:v>
                </c:pt>
                <c:pt idx="2">
                  <c:v>54.4</c:v>
                </c:pt>
                <c:pt idx="3">
                  <c:v>47</c:v>
                </c:pt>
                <c:pt idx="4">
                  <c:v>41.4</c:v>
                </c:pt>
              </c:numCache>
            </c:numRef>
          </c:yVal>
          <c:smooth val="0"/>
        </c:ser>
        <c:dLbls>
          <c:showLegendKey val="0"/>
          <c:showVal val="0"/>
          <c:showCatName val="0"/>
          <c:showSerName val="0"/>
          <c:showPercent val="0"/>
          <c:showBubbleSize val="0"/>
        </c:dLbls>
        <c:axId val="354266448"/>
        <c:axId val="354268408"/>
      </c:scatterChart>
      <c:valAx>
        <c:axId val="354266448"/>
        <c:scaling>
          <c:orientation val="minMax"/>
          <c:max val="9.5"/>
          <c:min val="6.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54268408"/>
        <c:crosses val="autoZero"/>
        <c:crossBetween val="midCat"/>
      </c:valAx>
      <c:valAx>
        <c:axId val="354268408"/>
        <c:scaling>
          <c:orientation val="minMax"/>
          <c:max val="80"/>
          <c:min val="3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5426644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愛知県豊橋市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378,485
364,406
261.86
122,543,337
118,074,888
4,223,270
71,656,867
99,831,707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40.1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27</a:t>
          </a:r>
          <a:r>
            <a:rPr kumimoji="1" lang="ja-JP" altLang="ja-JP" sz="1300">
              <a:solidFill>
                <a:schemeClr val="dk1"/>
              </a:solidFill>
              <a:effectLst/>
              <a:latin typeface="+mn-ea"/>
              <a:ea typeface="+mn-ea"/>
              <a:cs typeface="+mn-cs"/>
            </a:rPr>
            <a:t>年度の単年度指数は、まち・ひと・しごと創生事業の創設や臨時財政対策債振替額の減により基準財政需要額が増加したものの、地方消費税交付金の増により基準財政収入額が大きく増加したため、前年度から</a:t>
          </a:r>
          <a:r>
            <a:rPr kumimoji="1" lang="en-US" altLang="ja-JP" sz="1300">
              <a:solidFill>
                <a:schemeClr val="dk1"/>
              </a:solidFill>
              <a:effectLst/>
              <a:latin typeface="+mn-ea"/>
              <a:ea typeface="+mn-ea"/>
              <a:cs typeface="+mn-cs"/>
            </a:rPr>
            <a:t>0.017</a:t>
          </a:r>
          <a:r>
            <a:rPr kumimoji="1" lang="ja-JP" altLang="ja-JP" sz="1300">
              <a:solidFill>
                <a:schemeClr val="dk1"/>
              </a:solidFill>
              <a:effectLst/>
              <a:latin typeface="+mn-ea"/>
              <a:ea typeface="+mn-ea"/>
              <a:cs typeface="+mn-cs"/>
            </a:rPr>
            <a:t>ポイント増加した。</a:t>
          </a:r>
          <a:r>
            <a:rPr kumimoji="1" lang="en-US" altLang="ja-JP" sz="1300">
              <a:solidFill>
                <a:schemeClr val="dk1"/>
              </a:solidFill>
              <a:effectLst/>
              <a:latin typeface="+mn-ea"/>
              <a:ea typeface="+mn-ea"/>
              <a:cs typeface="+mn-cs"/>
            </a:rPr>
            <a:t>3</a:t>
          </a:r>
          <a:r>
            <a:rPr kumimoji="1" lang="ja-JP" altLang="ja-JP" sz="1300">
              <a:solidFill>
                <a:schemeClr val="dk1"/>
              </a:solidFill>
              <a:effectLst/>
              <a:latin typeface="+mn-ea"/>
              <a:ea typeface="+mn-ea"/>
              <a:cs typeface="+mn-cs"/>
            </a:rPr>
            <a:t>か年平均指数は、前年度から</a:t>
          </a:r>
          <a:r>
            <a:rPr kumimoji="1" lang="en-US" altLang="ja-JP" sz="1300">
              <a:solidFill>
                <a:schemeClr val="dk1"/>
              </a:solidFill>
              <a:effectLst/>
              <a:latin typeface="+mn-ea"/>
              <a:ea typeface="+mn-ea"/>
              <a:cs typeface="+mn-cs"/>
            </a:rPr>
            <a:t>0.01</a:t>
          </a:r>
          <a:r>
            <a:rPr kumimoji="1" lang="ja-JP" altLang="ja-JP" sz="1300">
              <a:solidFill>
                <a:schemeClr val="dk1"/>
              </a:solidFill>
              <a:effectLst/>
              <a:latin typeface="+mn-ea"/>
              <a:ea typeface="+mn-ea"/>
              <a:cs typeface="+mn-cs"/>
            </a:rPr>
            <a:t>ポイント増の</a:t>
          </a:r>
          <a:r>
            <a:rPr kumimoji="1" lang="en-US" altLang="ja-JP" sz="1300">
              <a:solidFill>
                <a:schemeClr val="dk1"/>
              </a:solidFill>
              <a:effectLst/>
              <a:latin typeface="+mn-ea"/>
              <a:ea typeface="+mn-ea"/>
              <a:cs typeface="+mn-cs"/>
            </a:rPr>
            <a:t>0.96</a:t>
          </a:r>
          <a:r>
            <a:rPr kumimoji="1" lang="ja-JP" altLang="ja-JP" sz="1300">
              <a:solidFill>
                <a:schemeClr val="dk1"/>
              </a:solidFill>
              <a:effectLst/>
              <a:latin typeface="+mn-ea"/>
              <a:ea typeface="+mn-ea"/>
              <a:cs typeface="+mn-cs"/>
            </a:rPr>
            <a:t>となり、</a:t>
          </a:r>
          <a:r>
            <a:rPr kumimoji="1" lang="en-US" altLang="ja-JP" sz="1300">
              <a:solidFill>
                <a:schemeClr val="dk1"/>
              </a:solidFill>
              <a:effectLst/>
              <a:latin typeface="+mn-ea"/>
              <a:ea typeface="+mn-ea"/>
              <a:cs typeface="+mn-cs"/>
            </a:rPr>
            <a:t>3</a:t>
          </a:r>
          <a:r>
            <a:rPr kumimoji="1" lang="ja-JP" altLang="ja-JP" sz="1300">
              <a:solidFill>
                <a:schemeClr val="dk1"/>
              </a:solidFill>
              <a:effectLst/>
              <a:latin typeface="+mn-ea"/>
              <a:ea typeface="+mn-ea"/>
              <a:cs typeface="+mn-cs"/>
            </a:rPr>
            <a:t>年連続の増加となった。類似団体と比較しても平均を大きく上回っているが、</a:t>
          </a:r>
          <a:r>
            <a:rPr kumimoji="1" lang="en-US" altLang="ja-JP" sz="1300">
              <a:solidFill>
                <a:schemeClr val="dk1"/>
              </a:solidFill>
              <a:effectLst/>
              <a:latin typeface="+mn-ea"/>
              <a:ea typeface="+mn-ea"/>
              <a:cs typeface="+mn-cs"/>
            </a:rPr>
            <a:t>1</a:t>
          </a:r>
          <a:r>
            <a:rPr kumimoji="1" lang="ja-JP" altLang="ja-JP" sz="1300">
              <a:solidFill>
                <a:schemeClr val="dk1"/>
              </a:solidFill>
              <a:effectLst/>
              <a:latin typeface="+mn-ea"/>
              <a:ea typeface="+mn-ea"/>
              <a:cs typeface="+mn-cs"/>
            </a:rPr>
            <a:t>を割り込んでいる状況ではあるので、今後も自主財源の確保などにより安定した財政基盤の確保に努める。</a:t>
          </a:r>
          <a:endParaRPr lang="ja-JP" altLang="ja-JP" sz="1300">
            <a:effectLst/>
            <a:latin typeface="+mn-ea"/>
            <a:ea typeface="+mn-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17992</xdr:rowOff>
    </xdr:from>
    <xdr:to>
      <xdr:col>7</xdr:col>
      <xdr:colOff>152400</xdr:colOff>
      <xdr:row>44</xdr:row>
      <xdr:rowOff>124883</xdr:rowOff>
    </xdr:to>
    <xdr:cxnSp macro="">
      <xdr:nvCxnSpPr>
        <xdr:cNvPr id="63" name="直線コネクタ 62"/>
        <xdr:cNvCxnSpPr/>
      </xdr:nvCxnSpPr>
      <xdr:spPr>
        <a:xfrm flipV="1">
          <a:off x="4953000" y="6361642"/>
          <a:ext cx="0" cy="1307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96960</xdr:rowOff>
    </xdr:from>
    <xdr:ext cx="762000" cy="259045"/>
    <xdr:sp macro="" textlink="">
      <xdr:nvSpPr>
        <xdr:cNvPr id="64"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0.46</a:t>
          </a:r>
          <a:endParaRPr kumimoji="1" lang="ja-JP" altLang="en-US" sz="1000" b="1">
            <a:latin typeface="ＭＳ Ｐゴシック"/>
          </a:endParaRPr>
        </a:p>
      </xdr:txBody>
    </xdr:sp>
    <xdr:clientData/>
  </xdr:oneCellAnchor>
  <xdr:twoCellAnchor>
    <xdr:from>
      <xdr:col>7</xdr:col>
      <xdr:colOff>63500</xdr:colOff>
      <xdr:row>44</xdr:row>
      <xdr:rowOff>124883</xdr:rowOff>
    </xdr:from>
    <xdr:to>
      <xdr:col>7</xdr:col>
      <xdr:colOff>241300</xdr:colOff>
      <xdr:row>44</xdr:row>
      <xdr:rowOff>124883</xdr:rowOff>
    </xdr:to>
    <xdr:cxnSp macro="">
      <xdr:nvCxnSpPr>
        <xdr:cNvPr id="65" name="直線コネクタ 64"/>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104369</xdr:rowOff>
    </xdr:from>
    <xdr:ext cx="762000" cy="259045"/>
    <xdr:sp macro="" textlink="">
      <xdr:nvSpPr>
        <xdr:cNvPr id="66" name="財政力最大値テキスト"/>
        <xdr:cNvSpPr txBox="1"/>
      </xdr:nvSpPr>
      <xdr:spPr>
        <a:xfrm>
          <a:off x="5041900" y="61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7</xdr:col>
      <xdr:colOff>63500</xdr:colOff>
      <xdr:row>37</xdr:row>
      <xdr:rowOff>17992</xdr:rowOff>
    </xdr:from>
    <xdr:to>
      <xdr:col>7</xdr:col>
      <xdr:colOff>241300</xdr:colOff>
      <xdr:row>37</xdr:row>
      <xdr:rowOff>17992</xdr:rowOff>
    </xdr:to>
    <xdr:cxnSp macro="">
      <xdr:nvCxnSpPr>
        <xdr:cNvPr id="67" name="直線コネクタ 66"/>
        <xdr:cNvCxnSpPr/>
      </xdr:nvCxnSpPr>
      <xdr:spPr>
        <a:xfrm>
          <a:off x="4864100" y="63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148167</xdr:rowOff>
    </xdr:from>
    <xdr:to>
      <xdr:col>7</xdr:col>
      <xdr:colOff>152400</xdr:colOff>
      <xdr:row>38</xdr:row>
      <xdr:rowOff>168275</xdr:rowOff>
    </xdr:to>
    <xdr:cxnSp macro="">
      <xdr:nvCxnSpPr>
        <xdr:cNvPr id="68" name="直線コネクタ 67"/>
        <xdr:cNvCxnSpPr/>
      </xdr:nvCxnSpPr>
      <xdr:spPr>
        <a:xfrm flipV="1">
          <a:off x="4114800" y="66632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88494</xdr:rowOff>
    </xdr:from>
    <xdr:ext cx="762000" cy="259045"/>
    <xdr:sp macro="" textlink="">
      <xdr:nvSpPr>
        <xdr:cNvPr id="69" name="財政力平均値テキスト"/>
        <xdr:cNvSpPr txBox="1"/>
      </xdr:nvSpPr>
      <xdr:spPr>
        <a:xfrm>
          <a:off x="5041900" y="694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116417</xdr:rowOff>
    </xdr:from>
    <xdr:to>
      <xdr:col>7</xdr:col>
      <xdr:colOff>203200</xdr:colOff>
      <xdr:row>41</xdr:row>
      <xdr:rowOff>46567</xdr:rowOff>
    </xdr:to>
    <xdr:sp macro="" textlink="">
      <xdr:nvSpPr>
        <xdr:cNvPr id="70" name="フローチャート : 判断 69"/>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168275</xdr:rowOff>
    </xdr:from>
    <xdr:to>
      <xdr:col>6</xdr:col>
      <xdr:colOff>0</xdr:colOff>
      <xdr:row>39</xdr:row>
      <xdr:rowOff>16933</xdr:rowOff>
    </xdr:to>
    <xdr:cxnSp macro="">
      <xdr:nvCxnSpPr>
        <xdr:cNvPr id="71" name="直線コネクタ 70"/>
        <xdr:cNvCxnSpPr/>
      </xdr:nvCxnSpPr>
      <xdr:spPr>
        <a:xfrm flipV="1">
          <a:off x="3225800" y="66833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156633</xdr:rowOff>
    </xdr:from>
    <xdr:to>
      <xdr:col>6</xdr:col>
      <xdr:colOff>50800</xdr:colOff>
      <xdr:row>41</xdr:row>
      <xdr:rowOff>86783</xdr:rowOff>
    </xdr:to>
    <xdr:sp macro="" textlink="">
      <xdr:nvSpPr>
        <xdr:cNvPr id="72" name="フローチャート : 判断 71"/>
        <xdr:cNvSpPr/>
      </xdr:nvSpPr>
      <xdr:spPr>
        <a:xfrm>
          <a:off x="4064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71560</xdr:rowOff>
    </xdr:from>
    <xdr:ext cx="736600" cy="259045"/>
    <xdr:sp macro="" textlink="">
      <xdr:nvSpPr>
        <xdr:cNvPr id="73" name="テキスト ボックス 72"/>
        <xdr:cNvSpPr txBox="1"/>
      </xdr:nvSpPr>
      <xdr:spPr>
        <a:xfrm>
          <a:off x="3733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16933</xdr:rowOff>
    </xdr:from>
    <xdr:to>
      <xdr:col>4</xdr:col>
      <xdr:colOff>482600</xdr:colOff>
      <xdr:row>39</xdr:row>
      <xdr:rowOff>37042</xdr:rowOff>
    </xdr:to>
    <xdr:cxnSp macro="">
      <xdr:nvCxnSpPr>
        <xdr:cNvPr id="74" name="直線コネクタ 73"/>
        <xdr:cNvCxnSpPr/>
      </xdr:nvCxnSpPr>
      <xdr:spPr>
        <a:xfrm flipV="1">
          <a:off x="2336800" y="67034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156633</xdr:rowOff>
    </xdr:from>
    <xdr:to>
      <xdr:col>4</xdr:col>
      <xdr:colOff>533400</xdr:colOff>
      <xdr:row>41</xdr:row>
      <xdr:rowOff>86783</xdr:rowOff>
    </xdr:to>
    <xdr:sp macro="" textlink="">
      <xdr:nvSpPr>
        <xdr:cNvPr id="75" name="フローチャート : 判断 74"/>
        <xdr:cNvSpPr/>
      </xdr:nvSpPr>
      <xdr:spPr>
        <a:xfrm>
          <a:off x="3175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71560</xdr:rowOff>
    </xdr:from>
    <xdr:ext cx="762000" cy="259045"/>
    <xdr:sp macro="" textlink="">
      <xdr:nvSpPr>
        <xdr:cNvPr id="76" name="テキスト ボックス 75"/>
        <xdr:cNvSpPr txBox="1"/>
      </xdr:nvSpPr>
      <xdr:spPr>
        <a:xfrm>
          <a:off x="2844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148167</xdr:rowOff>
    </xdr:from>
    <xdr:to>
      <xdr:col>3</xdr:col>
      <xdr:colOff>279400</xdr:colOff>
      <xdr:row>39</xdr:row>
      <xdr:rowOff>37042</xdr:rowOff>
    </xdr:to>
    <xdr:cxnSp macro="">
      <xdr:nvCxnSpPr>
        <xdr:cNvPr id="77" name="直線コネクタ 76"/>
        <xdr:cNvCxnSpPr/>
      </xdr:nvCxnSpPr>
      <xdr:spPr>
        <a:xfrm>
          <a:off x="1447800" y="666326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156633</xdr:rowOff>
    </xdr:from>
    <xdr:to>
      <xdr:col>3</xdr:col>
      <xdr:colOff>330200</xdr:colOff>
      <xdr:row>41</xdr:row>
      <xdr:rowOff>86783</xdr:rowOff>
    </xdr:to>
    <xdr:sp macro="" textlink="">
      <xdr:nvSpPr>
        <xdr:cNvPr id="78" name="フローチャート : 判断 77"/>
        <xdr:cNvSpPr/>
      </xdr:nvSpPr>
      <xdr:spPr>
        <a:xfrm>
          <a:off x="2286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71560</xdr:rowOff>
    </xdr:from>
    <xdr:ext cx="762000" cy="259045"/>
    <xdr:sp macro="" textlink="">
      <xdr:nvSpPr>
        <xdr:cNvPr id="79" name="テキスト ボックス 78"/>
        <xdr:cNvSpPr txBox="1"/>
      </xdr:nvSpPr>
      <xdr:spPr>
        <a:xfrm>
          <a:off x="1955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136525</xdr:rowOff>
    </xdr:from>
    <xdr:to>
      <xdr:col>2</xdr:col>
      <xdr:colOff>127000</xdr:colOff>
      <xdr:row>41</xdr:row>
      <xdr:rowOff>66675</xdr:rowOff>
    </xdr:to>
    <xdr:sp macro="" textlink="">
      <xdr:nvSpPr>
        <xdr:cNvPr id="80" name="フローチャート : 判断 79"/>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51452</xdr:rowOff>
    </xdr:from>
    <xdr:ext cx="762000" cy="259045"/>
    <xdr:sp macro="" textlink="">
      <xdr:nvSpPr>
        <xdr:cNvPr id="81" name="テキスト ボックス 80"/>
        <xdr:cNvSpPr txBox="1"/>
      </xdr:nvSpPr>
      <xdr:spPr>
        <a:xfrm>
          <a:off x="1066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38</xdr:row>
      <xdr:rowOff>97367</xdr:rowOff>
    </xdr:from>
    <xdr:to>
      <xdr:col>7</xdr:col>
      <xdr:colOff>203200</xdr:colOff>
      <xdr:row>39</xdr:row>
      <xdr:rowOff>27517</xdr:rowOff>
    </xdr:to>
    <xdr:sp macro="" textlink="">
      <xdr:nvSpPr>
        <xdr:cNvPr id="87" name="円/楕円 86"/>
        <xdr:cNvSpPr/>
      </xdr:nvSpPr>
      <xdr:spPr>
        <a:xfrm>
          <a:off x="49022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113894</xdr:rowOff>
    </xdr:from>
    <xdr:ext cx="762000" cy="259045"/>
    <xdr:sp macro="" textlink="">
      <xdr:nvSpPr>
        <xdr:cNvPr id="88" name="財政力該当値テキスト"/>
        <xdr:cNvSpPr txBox="1"/>
      </xdr:nvSpPr>
      <xdr:spPr>
        <a:xfrm>
          <a:off x="50419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117475</xdr:rowOff>
    </xdr:from>
    <xdr:to>
      <xdr:col>6</xdr:col>
      <xdr:colOff>50800</xdr:colOff>
      <xdr:row>39</xdr:row>
      <xdr:rowOff>47625</xdr:rowOff>
    </xdr:to>
    <xdr:sp macro="" textlink="">
      <xdr:nvSpPr>
        <xdr:cNvPr id="89" name="円/楕円 88"/>
        <xdr:cNvSpPr/>
      </xdr:nvSpPr>
      <xdr:spPr>
        <a:xfrm>
          <a:off x="4064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57802</xdr:rowOff>
    </xdr:from>
    <xdr:ext cx="736600" cy="259045"/>
    <xdr:sp macro="" textlink="">
      <xdr:nvSpPr>
        <xdr:cNvPr id="90" name="テキスト ボックス 89"/>
        <xdr:cNvSpPr txBox="1"/>
      </xdr:nvSpPr>
      <xdr:spPr>
        <a:xfrm>
          <a:off x="3733800" y="640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0.95</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137583</xdr:rowOff>
    </xdr:from>
    <xdr:to>
      <xdr:col>4</xdr:col>
      <xdr:colOff>533400</xdr:colOff>
      <xdr:row>39</xdr:row>
      <xdr:rowOff>67733</xdr:rowOff>
    </xdr:to>
    <xdr:sp macro="" textlink="">
      <xdr:nvSpPr>
        <xdr:cNvPr id="91" name="円/楕円 90"/>
        <xdr:cNvSpPr/>
      </xdr:nvSpPr>
      <xdr:spPr>
        <a:xfrm>
          <a:off x="3175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77910</xdr:rowOff>
    </xdr:from>
    <xdr:ext cx="762000" cy="259045"/>
    <xdr:sp macro="" textlink="">
      <xdr:nvSpPr>
        <xdr:cNvPr id="92" name="テキスト ボックス 91"/>
        <xdr:cNvSpPr txBox="1"/>
      </xdr:nvSpPr>
      <xdr:spPr>
        <a:xfrm>
          <a:off x="2844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0.94</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157692</xdr:rowOff>
    </xdr:from>
    <xdr:to>
      <xdr:col>3</xdr:col>
      <xdr:colOff>330200</xdr:colOff>
      <xdr:row>39</xdr:row>
      <xdr:rowOff>87842</xdr:rowOff>
    </xdr:to>
    <xdr:sp macro="" textlink="">
      <xdr:nvSpPr>
        <xdr:cNvPr id="93" name="円/楕円 92"/>
        <xdr:cNvSpPr/>
      </xdr:nvSpPr>
      <xdr:spPr>
        <a:xfrm>
          <a:off x="22860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98019</xdr:rowOff>
    </xdr:from>
    <xdr:ext cx="762000" cy="259045"/>
    <xdr:sp macro="" textlink="">
      <xdr:nvSpPr>
        <xdr:cNvPr id="94" name="テキスト ボックス 93"/>
        <xdr:cNvSpPr txBox="1"/>
      </xdr:nvSpPr>
      <xdr:spPr>
        <a:xfrm>
          <a:off x="1955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0.93</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97367</xdr:rowOff>
    </xdr:from>
    <xdr:to>
      <xdr:col>2</xdr:col>
      <xdr:colOff>127000</xdr:colOff>
      <xdr:row>39</xdr:row>
      <xdr:rowOff>27517</xdr:rowOff>
    </xdr:to>
    <xdr:sp macro="" textlink="">
      <xdr:nvSpPr>
        <xdr:cNvPr id="95" name="円/楕円 94"/>
        <xdr:cNvSpPr/>
      </xdr:nvSpPr>
      <xdr:spPr>
        <a:xfrm>
          <a:off x="1397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37694</xdr:rowOff>
    </xdr:from>
    <xdr:ext cx="762000" cy="259045"/>
    <xdr:sp macro="" textlink="">
      <xdr:nvSpPr>
        <xdr:cNvPr id="96" name="テキスト ボックス 95"/>
        <xdr:cNvSpPr txBox="1"/>
      </xdr:nvSpPr>
      <xdr:spPr>
        <a:xfrm>
          <a:off x="1066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経常一般財源収入は、臨時財政対策債や普通交付税が減少したものの地方消費税交付金などの増により全体として増加した。また、経常経費充当一般財源は、公債費の減などにより減少した。これにより、平成</a:t>
          </a:r>
          <a:r>
            <a:rPr kumimoji="1" lang="en-US" altLang="ja-JP" sz="1300">
              <a:solidFill>
                <a:schemeClr val="dk1"/>
              </a:solidFill>
              <a:effectLst/>
              <a:latin typeface="+mn-ea"/>
              <a:ea typeface="+mn-ea"/>
              <a:cs typeface="+mn-cs"/>
            </a:rPr>
            <a:t>27</a:t>
          </a:r>
          <a:r>
            <a:rPr kumimoji="1" lang="ja-JP" altLang="ja-JP" sz="1300">
              <a:solidFill>
                <a:schemeClr val="dk1"/>
              </a:solidFill>
              <a:effectLst/>
              <a:latin typeface="+mn-ea"/>
              <a:ea typeface="+mn-ea"/>
              <a:cs typeface="+mn-cs"/>
            </a:rPr>
            <a:t>年度の経常収支比率は前年度から</a:t>
          </a:r>
          <a:r>
            <a:rPr kumimoji="1" lang="en-US" altLang="ja-JP" sz="1300">
              <a:solidFill>
                <a:schemeClr val="dk1"/>
              </a:solidFill>
              <a:effectLst/>
              <a:latin typeface="+mn-ea"/>
              <a:ea typeface="+mn-ea"/>
              <a:cs typeface="+mn-cs"/>
            </a:rPr>
            <a:t>2.0</a:t>
          </a:r>
          <a:r>
            <a:rPr kumimoji="1" lang="ja-JP" altLang="ja-JP" sz="1300">
              <a:solidFill>
                <a:schemeClr val="dk1"/>
              </a:solidFill>
              <a:effectLst/>
              <a:latin typeface="+mn-ea"/>
              <a:ea typeface="+mn-ea"/>
              <a:cs typeface="+mn-cs"/>
            </a:rPr>
            <a:t>ポイント低下し</a:t>
          </a:r>
          <a:r>
            <a:rPr kumimoji="1" lang="en-US" altLang="ja-JP" sz="1300">
              <a:solidFill>
                <a:schemeClr val="dk1"/>
              </a:solidFill>
              <a:effectLst/>
              <a:latin typeface="+mn-ea"/>
              <a:ea typeface="+mn-ea"/>
              <a:cs typeface="+mn-cs"/>
            </a:rPr>
            <a:t>87.0%</a:t>
          </a:r>
          <a:r>
            <a:rPr kumimoji="1" lang="ja-JP" altLang="ja-JP" sz="1300">
              <a:solidFill>
                <a:schemeClr val="dk1"/>
              </a:solidFill>
              <a:effectLst/>
              <a:latin typeface="+mn-ea"/>
              <a:ea typeface="+mn-ea"/>
              <a:cs typeface="+mn-cs"/>
            </a:rPr>
            <a:t>となった。類似団体平均は下回っているものの、今後も少子高齢化社会の進展に伴い扶助費などの増加が予測されるため、引き続き経常経費の見直しを図り、財政構造が硬直化しないよう</a:t>
          </a:r>
          <a:r>
            <a:rPr kumimoji="1" lang="ja-JP" altLang="en-US" sz="1300">
              <a:solidFill>
                <a:schemeClr val="dk1"/>
              </a:solidFill>
              <a:effectLst/>
              <a:latin typeface="+mn-ea"/>
              <a:ea typeface="+mn-ea"/>
              <a:cs typeface="+mn-cs"/>
            </a:rPr>
            <a:t>留意する</a:t>
          </a:r>
          <a:r>
            <a:rPr kumimoji="1" lang="ja-JP" altLang="ja-JP" sz="1300">
              <a:solidFill>
                <a:schemeClr val="dk1"/>
              </a:solidFill>
              <a:effectLst/>
              <a:latin typeface="+mn-ea"/>
              <a:ea typeface="+mn-ea"/>
              <a:cs typeface="+mn-cs"/>
            </a:rPr>
            <a:t>必要がある。</a:t>
          </a:r>
          <a:endParaRPr lang="ja-JP" altLang="ja-JP" sz="1300">
            <a:effectLst/>
            <a:latin typeface="+mn-ea"/>
            <a:ea typeface="+mn-ea"/>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136525</xdr:rowOff>
    </xdr:from>
    <xdr:to>
      <xdr:col>7</xdr:col>
      <xdr:colOff>152400</xdr:colOff>
      <xdr:row>67</xdr:row>
      <xdr:rowOff>55880</xdr:rowOff>
    </xdr:to>
    <xdr:cxnSp macro="">
      <xdr:nvCxnSpPr>
        <xdr:cNvPr id="126" name="直線コネクタ 125"/>
        <xdr:cNvCxnSpPr/>
      </xdr:nvCxnSpPr>
      <xdr:spPr>
        <a:xfrm flipV="1">
          <a:off x="4953000" y="10252075"/>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27957</xdr:rowOff>
    </xdr:from>
    <xdr:ext cx="762000" cy="259045"/>
    <xdr:sp macro="" textlink="">
      <xdr:nvSpPr>
        <xdr:cNvPr id="127" name="財政構造の弾力性最小値テキスト"/>
        <xdr:cNvSpPr txBox="1"/>
      </xdr:nvSpPr>
      <xdr:spPr>
        <a:xfrm>
          <a:off x="5041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7</xdr:col>
      <xdr:colOff>63500</xdr:colOff>
      <xdr:row>67</xdr:row>
      <xdr:rowOff>55880</xdr:rowOff>
    </xdr:from>
    <xdr:to>
      <xdr:col>7</xdr:col>
      <xdr:colOff>241300</xdr:colOff>
      <xdr:row>67</xdr:row>
      <xdr:rowOff>55880</xdr:rowOff>
    </xdr:to>
    <xdr:cxnSp macro="">
      <xdr:nvCxnSpPr>
        <xdr:cNvPr id="128" name="直線コネクタ 127"/>
        <xdr:cNvCxnSpPr/>
      </xdr:nvCxnSpPr>
      <xdr:spPr>
        <a:xfrm>
          <a:off x="4864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51452</xdr:rowOff>
    </xdr:from>
    <xdr:ext cx="762000" cy="259045"/>
    <xdr:sp macro="" textlink="">
      <xdr:nvSpPr>
        <xdr:cNvPr id="129" name="財政構造の弾力性最大値テキスト"/>
        <xdr:cNvSpPr txBox="1"/>
      </xdr:nvSpPr>
      <xdr:spPr>
        <a:xfrm>
          <a:off x="5041900" y="999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7</xdr:col>
      <xdr:colOff>63500</xdr:colOff>
      <xdr:row>59</xdr:row>
      <xdr:rowOff>136525</xdr:rowOff>
    </xdr:from>
    <xdr:to>
      <xdr:col>7</xdr:col>
      <xdr:colOff>241300</xdr:colOff>
      <xdr:row>59</xdr:row>
      <xdr:rowOff>136525</xdr:rowOff>
    </xdr:to>
    <xdr:cxnSp macro="">
      <xdr:nvCxnSpPr>
        <xdr:cNvPr id="130" name="直線コネクタ 129"/>
        <xdr:cNvCxnSpPr/>
      </xdr:nvCxnSpPr>
      <xdr:spPr>
        <a:xfrm>
          <a:off x="4864100" y="1025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103717</xdr:rowOff>
    </xdr:from>
    <xdr:to>
      <xdr:col>7</xdr:col>
      <xdr:colOff>152400</xdr:colOff>
      <xdr:row>65</xdr:row>
      <xdr:rowOff>12700</xdr:rowOff>
    </xdr:to>
    <xdr:cxnSp macro="">
      <xdr:nvCxnSpPr>
        <xdr:cNvPr id="131" name="直線コネクタ 130"/>
        <xdr:cNvCxnSpPr/>
      </xdr:nvCxnSpPr>
      <xdr:spPr>
        <a:xfrm flipV="1">
          <a:off x="4114800" y="11076517"/>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125535</xdr:rowOff>
    </xdr:from>
    <xdr:ext cx="762000" cy="259045"/>
    <xdr:sp macro="" textlink="">
      <xdr:nvSpPr>
        <xdr:cNvPr id="132" name="財政構造の弾力性平均値テキスト"/>
        <xdr:cNvSpPr txBox="1"/>
      </xdr:nvSpPr>
      <xdr:spPr>
        <a:xfrm>
          <a:off x="5041900" y="1109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153458</xdr:rowOff>
    </xdr:from>
    <xdr:to>
      <xdr:col>7</xdr:col>
      <xdr:colOff>203200</xdr:colOff>
      <xdr:row>65</xdr:row>
      <xdr:rowOff>83608</xdr:rowOff>
    </xdr:to>
    <xdr:sp macro="" textlink="">
      <xdr:nvSpPr>
        <xdr:cNvPr id="133" name="フローチャート : 判断 132"/>
        <xdr:cNvSpPr/>
      </xdr:nvSpPr>
      <xdr:spPr>
        <a:xfrm>
          <a:off x="4902200" y="1112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99695</xdr:rowOff>
    </xdr:from>
    <xdr:to>
      <xdr:col>6</xdr:col>
      <xdr:colOff>0</xdr:colOff>
      <xdr:row>65</xdr:row>
      <xdr:rowOff>12700</xdr:rowOff>
    </xdr:to>
    <xdr:cxnSp macro="">
      <xdr:nvCxnSpPr>
        <xdr:cNvPr id="134" name="直線コネクタ 133"/>
        <xdr:cNvCxnSpPr/>
      </xdr:nvCxnSpPr>
      <xdr:spPr>
        <a:xfrm>
          <a:off x="3225800" y="11072495"/>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18204</xdr:rowOff>
    </xdr:from>
    <xdr:to>
      <xdr:col>6</xdr:col>
      <xdr:colOff>50800</xdr:colOff>
      <xdr:row>65</xdr:row>
      <xdr:rowOff>119804</xdr:rowOff>
    </xdr:to>
    <xdr:sp macro="" textlink="">
      <xdr:nvSpPr>
        <xdr:cNvPr id="135" name="フローチャート : 判断 134"/>
        <xdr:cNvSpPr/>
      </xdr:nvSpPr>
      <xdr:spPr>
        <a:xfrm>
          <a:off x="4064000" y="1116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104581</xdr:rowOff>
    </xdr:from>
    <xdr:ext cx="736600" cy="259045"/>
    <xdr:sp macro="" textlink="">
      <xdr:nvSpPr>
        <xdr:cNvPr id="136" name="テキスト ボックス 135"/>
        <xdr:cNvSpPr txBox="1"/>
      </xdr:nvSpPr>
      <xdr:spPr>
        <a:xfrm>
          <a:off x="3733800" y="11248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99695</xdr:rowOff>
    </xdr:from>
    <xdr:to>
      <xdr:col>4</xdr:col>
      <xdr:colOff>482600</xdr:colOff>
      <xdr:row>65</xdr:row>
      <xdr:rowOff>32808</xdr:rowOff>
    </xdr:to>
    <xdr:cxnSp macro="">
      <xdr:nvCxnSpPr>
        <xdr:cNvPr id="137" name="直線コネクタ 136"/>
        <xdr:cNvCxnSpPr/>
      </xdr:nvCxnSpPr>
      <xdr:spPr>
        <a:xfrm flipV="1">
          <a:off x="2336800" y="11072495"/>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169545</xdr:rowOff>
    </xdr:from>
    <xdr:to>
      <xdr:col>4</xdr:col>
      <xdr:colOff>533400</xdr:colOff>
      <xdr:row>65</xdr:row>
      <xdr:rowOff>99695</xdr:rowOff>
    </xdr:to>
    <xdr:sp macro="" textlink="">
      <xdr:nvSpPr>
        <xdr:cNvPr id="138" name="フローチャート : 判断 137"/>
        <xdr:cNvSpPr/>
      </xdr:nvSpPr>
      <xdr:spPr>
        <a:xfrm>
          <a:off x="3175000" y="111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84472</xdr:rowOff>
    </xdr:from>
    <xdr:ext cx="762000" cy="259045"/>
    <xdr:sp macro="" textlink="">
      <xdr:nvSpPr>
        <xdr:cNvPr id="139" name="テキスト ボックス 138"/>
        <xdr:cNvSpPr txBox="1"/>
      </xdr:nvSpPr>
      <xdr:spPr>
        <a:xfrm>
          <a:off x="2844800" y="1122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95673</xdr:rowOff>
    </xdr:from>
    <xdr:to>
      <xdr:col>3</xdr:col>
      <xdr:colOff>279400</xdr:colOff>
      <xdr:row>65</xdr:row>
      <xdr:rowOff>32808</xdr:rowOff>
    </xdr:to>
    <xdr:cxnSp macro="">
      <xdr:nvCxnSpPr>
        <xdr:cNvPr id="140" name="直線コネクタ 139"/>
        <xdr:cNvCxnSpPr/>
      </xdr:nvCxnSpPr>
      <xdr:spPr>
        <a:xfrm>
          <a:off x="1447800" y="11068473"/>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65</xdr:row>
      <xdr:rowOff>26246</xdr:rowOff>
    </xdr:from>
    <xdr:to>
      <xdr:col>3</xdr:col>
      <xdr:colOff>330200</xdr:colOff>
      <xdr:row>65</xdr:row>
      <xdr:rowOff>127846</xdr:rowOff>
    </xdr:to>
    <xdr:sp macro="" textlink="">
      <xdr:nvSpPr>
        <xdr:cNvPr id="141" name="フローチャート : 判断 140"/>
        <xdr:cNvSpPr/>
      </xdr:nvSpPr>
      <xdr:spPr>
        <a:xfrm>
          <a:off x="2286000" y="1117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112623</xdr:rowOff>
    </xdr:from>
    <xdr:ext cx="762000" cy="259045"/>
    <xdr:sp macro="" textlink="">
      <xdr:nvSpPr>
        <xdr:cNvPr id="142" name="テキスト ボックス 141"/>
        <xdr:cNvSpPr txBox="1"/>
      </xdr:nvSpPr>
      <xdr:spPr>
        <a:xfrm>
          <a:off x="1955800" y="1125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2</xdr:col>
      <xdr:colOff>25400</xdr:colOff>
      <xdr:row>65</xdr:row>
      <xdr:rowOff>6138</xdr:rowOff>
    </xdr:from>
    <xdr:to>
      <xdr:col>2</xdr:col>
      <xdr:colOff>127000</xdr:colOff>
      <xdr:row>65</xdr:row>
      <xdr:rowOff>107738</xdr:rowOff>
    </xdr:to>
    <xdr:sp macro="" textlink="">
      <xdr:nvSpPr>
        <xdr:cNvPr id="143" name="フローチャート : 判断 142"/>
        <xdr:cNvSpPr/>
      </xdr:nvSpPr>
      <xdr:spPr>
        <a:xfrm>
          <a:off x="1397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92515</xdr:rowOff>
    </xdr:from>
    <xdr:ext cx="762000" cy="259045"/>
    <xdr:sp macro="" textlink="">
      <xdr:nvSpPr>
        <xdr:cNvPr id="144" name="テキスト ボックス 143"/>
        <xdr:cNvSpPr txBox="1"/>
      </xdr:nvSpPr>
      <xdr:spPr>
        <a:xfrm>
          <a:off x="1066800" y="1123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52917</xdr:rowOff>
    </xdr:from>
    <xdr:to>
      <xdr:col>7</xdr:col>
      <xdr:colOff>203200</xdr:colOff>
      <xdr:row>64</xdr:row>
      <xdr:rowOff>154517</xdr:rowOff>
    </xdr:to>
    <xdr:sp macro="" textlink="">
      <xdr:nvSpPr>
        <xdr:cNvPr id="150" name="円/楕円 149"/>
        <xdr:cNvSpPr/>
      </xdr:nvSpPr>
      <xdr:spPr>
        <a:xfrm>
          <a:off x="49022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69444</xdr:rowOff>
    </xdr:from>
    <xdr:ext cx="762000" cy="259045"/>
    <xdr:sp macro="" textlink="">
      <xdr:nvSpPr>
        <xdr:cNvPr id="151" name="財政構造の弾力性該当値テキスト"/>
        <xdr:cNvSpPr txBox="1"/>
      </xdr:nvSpPr>
      <xdr:spPr>
        <a:xfrm>
          <a:off x="50419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133350</xdr:rowOff>
    </xdr:from>
    <xdr:to>
      <xdr:col>6</xdr:col>
      <xdr:colOff>50800</xdr:colOff>
      <xdr:row>65</xdr:row>
      <xdr:rowOff>63500</xdr:rowOff>
    </xdr:to>
    <xdr:sp macro="" textlink="">
      <xdr:nvSpPr>
        <xdr:cNvPr id="152" name="円/楕円 151"/>
        <xdr:cNvSpPr/>
      </xdr:nvSpPr>
      <xdr:spPr>
        <a:xfrm>
          <a:off x="4064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73677</xdr:rowOff>
    </xdr:from>
    <xdr:ext cx="736600" cy="259045"/>
    <xdr:sp macro="" textlink="">
      <xdr:nvSpPr>
        <xdr:cNvPr id="153" name="テキスト ボックス 152"/>
        <xdr:cNvSpPr txBox="1"/>
      </xdr:nvSpPr>
      <xdr:spPr>
        <a:xfrm>
          <a:off x="3733800" y="1087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48895</xdr:rowOff>
    </xdr:from>
    <xdr:to>
      <xdr:col>4</xdr:col>
      <xdr:colOff>533400</xdr:colOff>
      <xdr:row>64</xdr:row>
      <xdr:rowOff>150495</xdr:rowOff>
    </xdr:to>
    <xdr:sp macro="" textlink="">
      <xdr:nvSpPr>
        <xdr:cNvPr id="154" name="円/楕円 153"/>
        <xdr:cNvSpPr/>
      </xdr:nvSpPr>
      <xdr:spPr>
        <a:xfrm>
          <a:off x="3175000" y="1102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160672</xdr:rowOff>
    </xdr:from>
    <xdr:ext cx="762000" cy="259045"/>
    <xdr:sp macro="" textlink="">
      <xdr:nvSpPr>
        <xdr:cNvPr id="155" name="テキスト ボックス 154"/>
        <xdr:cNvSpPr txBox="1"/>
      </xdr:nvSpPr>
      <xdr:spPr>
        <a:xfrm>
          <a:off x="2844800" y="1079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153458</xdr:rowOff>
    </xdr:from>
    <xdr:to>
      <xdr:col>3</xdr:col>
      <xdr:colOff>330200</xdr:colOff>
      <xdr:row>65</xdr:row>
      <xdr:rowOff>83608</xdr:rowOff>
    </xdr:to>
    <xdr:sp macro="" textlink="">
      <xdr:nvSpPr>
        <xdr:cNvPr id="156" name="円/楕円 155"/>
        <xdr:cNvSpPr/>
      </xdr:nvSpPr>
      <xdr:spPr>
        <a:xfrm>
          <a:off x="2286000" y="1112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93785</xdr:rowOff>
    </xdr:from>
    <xdr:ext cx="762000" cy="259045"/>
    <xdr:sp macro="" textlink="">
      <xdr:nvSpPr>
        <xdr:cNvPr id="157" name="テキスト ボックス 156"/>
        <xdr:cNvSpPr txBox="1"/>
      </xdr:nvSpPr>
      <xdr:spPr>
        <a:xfrm>
          <a:off x="1955800" y="1089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44873</xdr:rowOff>
    </xdr:from>
    <xdr:to>
      <xdr:col>2</xdr:col>
      <xdr:colOff>127000</xdr:colOff>
      <xdr:row>64</xdr:row>
      <xdr:rowOff>146473</xdr:rowOff>
    </xdr:to>
    <xdr:sp macro="" textlink="">
      <xdr:nvSpPr>
        <xdr:cNvPr id="158" name="円/楕円 157"/>
        <xdr:cNvSpPr/>
      </xdr:nvSpPr>
      <xdr:spPr>
        <a:xfrm>
          <a:off x="13970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156650</xdr:rowOff>
    </xdr:from>
    <xdr:ext cx="762000" cy="259045"/>
    <xdr:sp macro="" textlink="">
      <xdr:nvSpPr>
        <xdr:cNvPr id="159" name="テキスト ボックス 158"/>
        <xdr:cNvSpPr txBox="1"/>
      </xdr:nvSpPr>
      <xdr:spPr>
        <a:xfrm>
          <a:off x="1066800" y="10786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[96,200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112,004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人件費については、</a:t>
          </a:r>
          <a:r>
            <a:rPr kumimoji="1" lang="ja-JP" altLang="ja-JP" sz="1300">
              <a:solidFill>
                <a:schemeClr val="dk1"/>
              </a:solidFill>
              <a:effectLst/>
              <a:latin typeface="+mn-lt"/>
              <a:ea typeface="+mn-ea"/>
              <a:cs typeface="+mn-cs"/>
            </a:rPr>
            <a:t>人事院勧告に伴う給与改定</a:t>
          </a:r>
          <a:r>
            <a:rPr kumimoji="1" lang="ja-JP" altLang="en-US" sz="1300">
              <a:solidFill>
                <a:schemeClr val="dk1"/>
              </a:solidFill>
              <a:effectLst/>
              <a:latin typeface="+mn-lt"/>
              <a:ea typeface="+mn-ea"/>
              <a:cs typeface="+mn-cs"/>
            </a:rPr>
            <a:t>など</a:t>
          </a:r>
          <a:r>
            <a:rPr kumimoji="1" lang="ja-JP" altLang="ja-JP" sz="1300">
              <a:solidFill>
                <a:schemeClr val="dk1"/>
              </a:solidFill>
              <a:effectLst/>
              <a:latin typeface="+mn-lt"/>
              <a:ea typeface="+mn-ea"/>
              <a:cs typeface="+mn-cs"/>
            </a:rPr>
            <a:t>を実施したことにより平成</a:t>
          </a:r>
          <a:r>
            <a:rPr kumimoji="1" lang="en-US" altLang="ja-JP" sz="1300">
              <a:solidFill>
                <a:schemeClr val="dk1"/>
              </a:solidFill>
              <a:effectLst/>
              <a:latin typeface="+mn-ea"/>
              <a:ea typeface="+mn-ea"/>
              <a:cs typeface="+mn-cs"/>
            </a:rPr>
            <a:t>26</a:t>
          </a:r>
          <a:r>
            <a:rPr kumimoji="1" lang="ja-JP" altLang="ja-JP" sz="1300">
              <a:solidFill>
                <a:schemeClr val="dk1"/>
              </a:solidFill>
              <a:effectLst/>
              <a:latin typeface="+mn-lt"/>
              <a:ea typeface="+mn-ea"/>
              <a:cs typeface="+mn-cs"/>
            </a:rPr>
            <a:t>年度より約</a:t>
          </a:r>
          <a:r>
            <a:rPr kumimoji="1" lang="en-US" altLang="ja-JP" sz="1300">
              <a:solidFill>
                <a:schemeClr val="dk1"/>
              </a:solidFill>
              <a:effectLst/>
              <a:latin typeface="+mn-ea"/>
              <a:ea typeface="+mn-ea"/>
              <a:cs typeface="+mn-cs"/>
            </a:rPr>
            <a:t>8.6</a:t>
          </a:r>
          <a:r>
            <a:rPr kumimoji="1" lang="ja-JP" altLang="ja-JP" sz="1300">
              <a:solidFill>
                <a:schemeClr val="dk1"/>
              </a:solidFill>
              <a:effectLst/>
              <a:latin typeface="+mn-lt"/>
              <a:ea typeface="+mn-ea"/>
              <a:cs typeface="+mn-cs"/>
            </a:rPr>
            <a:t>億円増加した。</a:t>
          </a:r>
          <a:r>
            <a:rPr kumimoji="1" lang="ja-JP" altLang="ja-JP" sz="1300">
              <a:solidFill>
                <a:schemeClr val="dk1"/>
              </a:solidFill>
              <a:effectLst/>
              <a:latin typeface="+mn-ea"/>
              <a:ea typeface="+mn-ea"/>
              <a:cs typeface="+mn-cs"/>
            </a:rPr>
            <a:t>物件費等については、電子計算システムの開発や市営住宅の</a:t>
          </a:r>
          <a:r>
            <a:rPr kumimoji="1" lang="ja-JP" altLang="en-US" sz="1300">
              <a:solidFill>
                <a:schemeClr val="dk1"/>
              </a:solidFill>
              <a:effectLst/>
              <a:latin typeface="+mn-ea"/>
              <a:ea typeface="+mn-ea"/>
              <a:cs typeface="+mn-cs"/>
            </a:rPr>
            <a:t>指定</a:t>
          </a:r>
          <a:r>
            <a:rPr kumimoji="1" lang="ja-JP" altLang="ja-JP" sz="1300">
              <a:solidFill>
                <a:schemeClr val="dk1"/>
              </a:solidFill>
              <a:effectLst/>
              <a:latin typeface="+mn-ea"/>
              <a:ea typeface="+mn-ea"/>
              <a:cs typeface="+mn-cs"/>
            </a:rPr>
            <a:t>管理</a:t>
          </a:r>
          <a:r>
            <a:rPr kumimoji="1" lang="ja-JP" altLang="en-US" sz="1300">
              <a:solidFill>
                <a:schemeClr val="dk1"/>
              </a:solidFill>
              <a:effectLst/>
              <a:latin typeface="+mn-ea"/>
              <a:ea typeface="+mn-ea"/>
              <a:cs typeface="+mn-cs"/>
            </a:rPr>
            <a:t>化</a:t>
          </a:r>
          <a:r>
            <a:rPr kumimoji="1" lang="ja-JP" altLang="ja-JP" sz="1300">
              <a:solidFill>
                <a:schemeClr val="dk1"/>
              </a:solidFill>
              <a:effectLst/>
              <a:latin typeface="+mn-ea"/>
              <a:ea typeface="+mn-ea"/>
              <a:cs typeface="+mn-cs"/>
            </a:rPr>
            <a:t>に係る委託料の増などにより約</a:t>
          </a:r>
          <a:r>
            <a:rPr kumimoji="1" lang="en-US" altLang="ja-JP" sz="1300">
              <a:solidFill>
                <a:schemeClr val="dk1"/>
              </a:solidFill>
              <a:effectLst/>
              <a:latin typeface="+mn-ea"/>
              <a:ea typeface="+mn-ea"/>
              <a:cs typeface="+mn-cs"/>
            </a:rPr>
            <a:t>7</a:t>
          </a:r>
          <a:r>
            <a:rPr kumimoji="1" lang="ja-JP" altLang="ja-JP" sz="1300">
              <a:solidFill>
                <a:schemeClr val="dk1"/>
              </a:solidFill>
              <a:effectLst/>
              <a:latin typeface="+mn-ea"/>
              <a:ea typeface="+mn-ea"/>
              <a:cs typeface="+mn-cs"/>
            </a:rPr>
            <a:t>億円増加した。人口</a:t>
          </a:r>
          <a:r>
            <a:rPr kumimoji="1" lang="en-US" altLang="ja-JP" sz="1300">
              <a:solidFill>
                <a:schemeClr val="dk1"/>
              </a:solidFill>
              <a:effectLst/>
              <a:latin typeface="+mn-ea"/>
              <a:ea typeface="+mn-ea"/>
              <a:cs typeface="+mn-cs"/>
            </a:rPr>
            <a:t>1</a:t>
          </a:r>
          <a:r>
            <a:rPr kumimoji="1" lang="ja-JP" altLang="ja-JP" sz="1300">
              <a:solidFill>
                <a:schemeClr val="dk1"/>
              </a:solidFill>
              <a:effectLst/>
              <a:latin typeface="+mn-ea"/>
              <a:ea typeface="+mn-ea"/>
              <a:cs typeface="+mn-cs"/>
            </a:rPr>
            <a:t>人当たりでは、</a:t>
          </a:r>
          <a:r>
            <a:rPr kumimoji="1" lang="en-US" altLang="ja-JP" sz="1300">
              <a:solidFill>
                <a:schemeClr val="dk1"/>
              </a:solidFill>
              <a:effectLst/>
              <a:latin typeface="+mn-ea"/>
              <a:ea typeface="+mn-ea"/>
              <a:cs typeface="+mn-cs"/>
            </a:rPr>
            <a:t>3,055</a:t>
          </a:r>
          <a:r>
            <a:rPr kumimoji="1" lang="ja-JP" altLang="ja-JP" sz="1300">
              <a:solidFill>
                <a:schemeClr val="dk1"/>
              </a:solidFill>
              <a:effectLst/>
              <a:latin typeface="+mn-ea"/>
              <a:ea typeface="+mn-ea"/>
              <a:cs typeface="+mn-cs"/>
            </a:rPr>
            <a:t>円増の</a:t>
          </a:r>
          <a:r>
            <a:rPr kumimoji="1" lang="en-US" altLang="ja-JP" sz="1300">
              <a:solidFill>
                <a:schemeClr val="dk1"/>
              </a:solidFill>
              <a:effectLst/>
              <a:latin typeface="+mn-ea"/>
              <a:ea typeface="+mn-ea"/>
              <a:cs typeface="+mn-cs"/>
            </a:rPr>
            <a:t>96,200</a:t>
          </a:r>
          <a:r>
            <a:rPr kumimoji="1" lang="ja-JP" altLang="ja-JP" sz="1300">
              <a:solidFill>
                <a:schemeClr val="dk1"/>
              </a:solidFill>
              <a:effectLst/>
              <a:latin typeface="+mn-ea"/>
              <a:ea typeface="+mn-ea"/>
              <a:cs typeface="+mn-cs"/>
            </a:rPr>
            <a:t>円となったが、類似団体内の順位は上位に位置しており、今後も人件費や物件費等の消費的経費について、不断の節減に努める。</a:t>
          </a:r>
          <a:endParaRPr lang="ja-JP" altLang="ja-JP" sz="1300">
            <a:effectLst/>
            <a:latin typeface="+mn-ea"/>
            <a:ea typeface="+mn-ea"/>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31152</xdr:rowOff>
    </xdr:from>
    <xdr:to>
      <xdr:col>7</xdr:col>
      <xdr:colOff>152400</xdr:colOff>
      <xdr:row>88</xdr:row>
      <xdr:rowOff>144418</xdr:rowOff>
    </xdr:to>
    <xdr:cxnSp macro="">
      <xdr:nvCxnSpPr>
        <xdr:cNvPr id="189" name="直線コネクタ 188"/>
        <xdr:cNvCxnSpPr/>
      </xdr:nvCxnSpPr>
      <xdr:spPr>
        <a:xfrm flipV="1">
          <a:off x="4953000" y="13747152"/>
          <a:ext cx="0" cy="14848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116495</xdr:rowOff>
    </xdr:from>
    <xdr:ext cx="762000" cy="259045"/>
    <xdr:sp macro="" textlink="">
      <xdr:nvSpPr>
        <xdr:cNvPr id="190" name="人件費・物件費等の状況最小値テキスト"/>
        <xdr:cNvSpPr txBox="1"/>
      </xdr:nvSpPr>
      <xdr:spPr>
        <a:xfrm>
          <a:off x="5041900" y="15204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196,773</a:t>
          </a:r>
          <a:endParaRPr kumimoji="1" lang="ja-JP" altLang="en-US" sz="1000" b="1">
            <a:latin typeface="ＭＳ Ｐゴシック"/>
          </a:endParaRPr>
        </a:p>
      </xdr:txBody>
    </xdr:sp>
    <xdr:clientData/>
  </xdr:oneCellAnchor>
  <xdr:twoCellAnchor>
    <xdr:from>
      <xdr:col>7</xdr:col>
      <xdr:colOff>63500</xdr:colOff>
      <xdr:row>88</xdr:row>
      <xdr:rowOff>144418</xdr:rowOff>
    </xdr:from>
    <xdr:to>
      <xdr:col>7</xdr:col>
      <xdr:colOff>241300</xdr:colOff>
      <xdr:row>88</xdr:row>
      <xdr:rowOff>144418</xdr:rowOff>
    </xdr:to>
    <xdr:cxnSp macro="">
      <xdr:nvCxnSpPr>
        <xdr:cNvPr id="191" name="直線コネクタ 190"/>
        <xdr:cNvCxnSpPr/>
      </xdr:nvCxnSpPr>
      <xdr:spPr>
        <a:xfrm>
          <a:off x="4864100" y="15232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117529</xdr:rowOff>
    </xdr:from>
    <xdr:ext cx="762000" cy="259045"/>
    <xdr:sp macro="" textlink="">
      <xdr:nvSpPr>
        <xdr:cNvPr id="192" name="人件費・物件費等の状況最大値テキスト"/>
        <xdr:cNvSpPr txBox="1"/>
      </xdr:nvSpPr>
      <xdr:spPr>
        <a:xfrm>
          <a:off x="5041900" y="1349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86,008</a:t>
          </a:r>
          <a:endParaRPr kumimoji="1" lang="ja-JP" altLang="en-US" sz="1000" b="1">
            <a:latin typeface="ＭＳ Ｐゴシック"/>
          </a:endParaRPr>
        </a:p>
      </xdr:txBody>
    </xdr:sp>
    <xdr:clientData/>
  </xdr:oneCellAnchor>
  <xdr:twoCellAnchor>
    <xdr:from>
      <xdr:col>7</xdr:col>
      <xdr:colOff>63500</xdr:colOff>
      <xdr:row>80</xdr:row>
      <xdr:rowOff>31152</xdr:rowOff>
    </xdr:from>
    <xdr:to>
      <xdr:col>7</xdr:col>
      <xdr:colOff>241300</xdr:colOff>
      <xdr:row>80</xdr:row>
      <xdr:rowOff>31152</xdr:rowOff>
    </xdr:to>
    <xdr:cxnSp macro="">
      <xdr:nvCxnSpPr>
        <xdr:cNvPr id="193" name="直線コネクタ 192"/>
        <xdr:cNvCxnSpPr/>
      </xdr:nvCxnSpPr>
      <xdr:spPr>
        <a:xfrm>
          <a:off x="4864100" y="1374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126826</xdr:rowOff>
    </xdr:from>
    <xdr:to>
      <xdr:col>7</xdr:col>
      <xdr:colOff>152400</xdr:colOff>
      <xdr:row>80</xdr:row>
      <xdr:rowOff>167780</xdr:rowOff>
    </xdr:to>
    <xdr:cxnSp macro="">
      <xdr:nvCxnSpPr>
        <xdr:cNvPr id="194" name="直線コネクタ 193"/>
        <xdr:cNvCxnSpPr/>
      </xdr:nvCxnSpPr>
      <xdr:spPr>
        <a:xfrm>
          <a:off x="4114800" y="13842826"/>
          <a:ext cx="838200" cy="4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48379</xdr:rowOff>
    </xdr:from>
    <xdr:ext cx="762000" cy="259045"/>
    <xdr:sp macro="" textlink="">
      <xdr:nvSpPr>
        <xdr:cNvPr id="195" name="人件費・物件費等の状況平均値テキスト"/>
        <xdr:cNvSpPr txBox="1"/>
      </xdr:nvSpPr>
      <xdr:spPr>
        <a:xfrm>
          <a:off x="5041900" y="13935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105,955</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76302</xdr:rowOff>
    </xdr:from>
    <xdr:to>
      <xdr:col>7</xdr:col>
      <xdr:colOff>203200</xdr:colOff>
      <xdr:row>82</xdr:row>
      <xdr:rowOff>6452</xdr:rowOff>
    </xdr:to>
    <xdr:sp macro="" textlink="">
      <xdr:nvSpPr>
        <xdr:cNvPr id="196" name="フローチャート : 判断 195"/>
        <xdr:cNvSpPr/>
      </xdr:nvSpPr>
      <xdr:spPr>
        <a:xfrm>
          <a:off x="4902200" y="1396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77924</xdr:rowOff>
    </xdr:from>
    <xdr:to>
      <xdr:col>6</xdr:col>
      <xdr:colOff>0</xdr:colOff>
      <xdr:row>80</xdr:row>
      <xdr:rowOff>126826</xdr:rowOff>
    </xdr:to>
    <xdr:cxnSp macro="">
      <xdr:nvCxnSpPr>
        <xdr:cNvPr id="197" name="直線コネクタ 196"/>
        <xdr:cNvCxnSpPr/>
      </xdr:nvCxnSpPr>
      <xdr:spPr>
        <a:xfrm>
          <a:off x="3225800" y="13793924"/>
          <a:ext cx="889000" cy="4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68647</xdr:rowOff>
    </xdr:from>
    <xdr:to>
      <xdr:col>6</xdr:col>
      <xdr:colOff>50800</xdr:colOff>
      <xdr:row>81</xdr:row>
      <xdr:rowOff>170247</xdr:rowOff>
    </xdr:to>
    <xdr:sp macro="" textlink="">
      <xdr:nvSpPr>
        <xdr:cNvPr id="198" name="フローチャート : 判断 197"/>
        <xdr:cNvSpPr/>
      </xdr:nvSpPr>
      <xdr:spPr>
        <a:xfrm>
          <a:off x="4064000" y="1395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155024</xdr:rowOff>
    </xdr:from>
    <xdr:ext cx="736600" cy="259045"/>
    <xdr:sp macro="" textlink="">
      <xdr:nvSpPr>
        <xdr:cNvPr id="199" name="テキスト ボックス 198"/>
        <xdr:cNvSpPr txBox="1"/>
      </xdr:nvSpPr>
      <xdr:spPr>
        <a:xfrm>
          <a:off x="3733800" y="14042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105,384</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77924</xdr:rowOff>
    </xdr:from>
    <xdr:to>
      <xdr:col>4</xdr:col>
      <xdr:colOff>482600</xdr:colOff>
      <xdr:row>80</xdr:row>
      <xdr:rowOff>79707</xdr:rowOff>
    </xdr:to>
    <xdr:cxnSp macro="">
      <xdr:nvCxnSpPr>
        <xdr:cNvPr id="200" name="直線コネクタ 199"/>
        <xdr:cNvCxnSpPr/>
      </xdr:nvCxnSpPr>
      <xdr:spPr>
        <a:xfrm flipV="1">
          <a:off x="2336800" y="13793924"/>
          <a:ext cx="8890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13993</xdr:rowOff>
    </xdr:from>
    <xdr:to>
      <xdr:col>4</xdr:col>
      <xdr:colOff>533400</xdr:colOff>
      <xdr:row>81</xdr:row>
      <xdr:rowOff>115593</xdr:rowOff>
    </xdr:to>
    <xdr:sp macro="" textlink="">
      <xdr:nvSpPr>
        <xdr:cNvPr id="201" name="フローチャート : 判断 200"/>
        <xdr:cNvSpPr/>
      </xdr:nvSpPr>
      <xdr:spPr>
        <a:xfrm>
          <a:off x="3175000" y="139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100370</xdr:rowOff>
    </xdr:from>
    <xdr:ext cx="762000" cy="259045"/>
    <xdr:sp macro="" textlink="">
      <xdr:nvSpPr>
        <xdr:cNvPr id="202" name="テキスト ボックス 201"/>
        <xdr:cNvSpPr txBox="1"/>
      </xdr:nvSpPr>
      <xdr:spPr>
        <a:xfrm>
          <a:off x="2844800" y="139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101,307</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79707</xdr:rowOff>
    </xdr:from>
    <xdr:to>
      <xdr:col>3</xdr:col>
      <xdr:colOff>279400</xdr:colOff>
      <xdr:row>80</xdr:row>
      <xdr:rowOff>135795</xdr:rowOff>
    </xdr:to>
    <xdr:cxnSp macro="">
      <xdr:nvCxnSpPr>
        <xdr:cNvPr id="203" name="直線コネクタ 202"/>
        <xdr:cNvCxnSpPr/>
      </xdr:nvCxnSpPr>
      <xdr:spPr>
        <a:xfrm flipV="1">
          <a:off x="1447800" y="13795707"/>
          <a:ext cx="889000" cy="5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25495</xdr:rowOff>
    </xdr:from>
    <xdr:to>
      <xdr:col>3</xdr:col>
      <xdr:colOff>330200</xdr:colOff>
      <xdr:row>81</xdr:row>
      <xdr:rowOff>127095</xdr:rowOff>
    </xdr:to>
    <xdr:sp macro="" textlink="">
      <xdr:nvSpPr>
        <xdr:cNvPr id="204" name="フローチャート : 判断 203"/>
        <xdr:cNvSpPr/>
      </xdr:nvSpPr>
      <xdr:spPr>
        <a:xfrm>
          <a:off x="2286000" y="1391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111872</xdr:rowOff>
    </xdr:from>
    <xdr:ext cx="762000" cy="259045"/>
    <xdr:sp macro="" textlink="">
      <xdr:nvSpPr>
        <xdr:cNvPr id="205" name="テキスト ボックス 204"/>
        <xdr:cNvSpPr txBox="1"/>
      </xdr:nvSpPr>
      <xdr:spPr>
        <a:xfrm>
          <a:off x="1955800" y="1399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102,165</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47789</xdr:rowOff>
    </xdr:from>
    <xdr:to>
      <xdr:col>2</xdr:col>
      <xdr:colOff>127000</xdr:colOff>
      <xdr:row>81</xdr:row>
      <xdr:rowOff>149389</xdr:rowOff>
    </xdr:to>
    <xdr:sp macro="" textlink="">
      <xdr:nvSpPr>
        <xdr:cNvPr id="206" name="フローチャート : 判断 205"/>
        <xdr:cNvSpPr/>
      </xdr:nvSpPr>
      <xdr:spPr>
        <a:xfrm>
          <a:off x="1397000" y="1393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134166</xdr:rowOff>
    </xdr:from>
    <xdr:ext cx="762000" cy="259045"/>
    <xdr:sp macro="" textlink="">
      <xdr:nvSpPr>
        <xdr:cNvPr id="207" name="テキスト ボックス 206"/>
        <xdr:cNvSpPr txBox="1"/>
      </xdr:nvSpPr>
      <xdr:spPr>
        <a:xfrm>
          <a:off x="1066800" y="14021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103,828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116980</xdr:rowOff>
    </xdr:from>
    <xdr:to>
      <xdr:col>7</xdr:col>
      <xdr:colOff>203200</xdr:colOff>
      <xdr:row>81</xdr:row>
      <xdr:rowOff>47130</xdr:rowOff>
    </xdr:to>
    <xdr:sp macro="" textlink="">
      <xdr:nvSpPr>
        <xdr:cNvPr id="213" name="円/楕円 212"/>
        <xdr:cNvSpPr/>
      </xdr:nvSpPr>
      <xdr:spPr>
        <a:xfrm>
          <a:off x="4902200" y="1383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133507</xdr:rowOff>
    </xdr:from>
    <xdr:ext cx="762000" cy="259045"/>
    <xdr:sp macro="" textlink="">
      <xdr:nvSpPr>
        <xdr:cNvPr id="214" name="人件費・物件費等の状況該当値テキスト"/>
        <xdr:cNvSpPr txBox="1"/>
      </xdr:nvSpPr>
      <xdr:spPr>
        <a:xfrm>
          <a:off x="5041900" y="1367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96,200</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76026</xdr:rowOff>
    </xdr:from>
    <xdr:to>
      <xdr:col>6</xdr:col>
      <xdr:colOff>50800</xdr:colOff>
      <xdr:row>81</xdr:row>
      <xdr:rowOff>6176</xdr:rowOff>
    </xdr:to>
    <xdr:sp macro="" textlink="">
      <xdr:nvSpPr>
        <xdr:cNvPr id="215" name="円/楕円 214"/>
        <xdr:cNvSpPr/>
      </xdr:nvSpPr>
      <xdr:spPr>
        <a:xfrm>
          <a:off x="4064000" y="1379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16353</xdr:rowOff>
    </xdr:from>
    <xdr:ext cx="736600" cy="259045"/>
    <xdr:sp macro="" textlink="">
      <xdr:nvSpPr>
        <xdr:cNvPr id="216" name="テキスト ボックス 215"/>
        <xdr:cNvSpPr txBox="1"/>
      </xdr:nvSpPr>
      <xdr:spPr>
        <a:xfrm>
          <a:off x="3733800" y="13560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93,145</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27124</xdr:rowOff>
    </xdr:from>
    <xdr:to>
      <xdr:col>4</xdr:col>
      <xdr:colOff>533400</xdr:colOff>
      <xdr:row>80</xdr:row>
      <xdr:rowOff>128724</xdr:rowOff>
    </xdr:to>
    <xdr:sp macro="" textlink="">
      <xdr:nvSpPr>
        <xdr:cNvPr id="217" name="円/楕円 216"/>
        <xdr:cNvSpPr/>
      </xdr:nvSpPr>
      <xdr:spPr>
        <a:xfrm>
          <a:off x="3175000" y="1374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138901</xdr:rowOff>
    </xdr:from>
    <xdr:ext cx="762000" cy="259045"/>
    <xdr:sp macro="" textlink="">
      <xdr:nvSpPr>
        <xdr:cNvPr id="218" name="テキスト ボックス 217"/>
        <xdr:cNvSpPr txBox="1"/>
      </xdr:nvSpPr>
      <xdr:spPr>
        <a:xfrm>
          <a:off x="2844800" y="13512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89,497</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28907</xdr:rowOff>
    </xdr:from>
    <xdr:to>
      <xdr:col>3</xdr:col>
      <xdr:colOff>330200</xdr:colOff>
      <xdr:row>80</xdr:row>
      <xdr:rowOff>130507</xdr:rowOff>
    </xdr:to>
    <xdr:sp macro="" textlink="">
      <xdr:nvSpPr>
        <xdr:cNvPr id="219" name="円/楕円 218"/>
        <xdr:cNvSpPr/>
      </xdr:nvSpPr>
      <xdr:spPr>
        <a:xfrm>
          <a:off x="2286000" y="1374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140684</xdr:rowOff>
    </xdr:from>
    <xdr:ext cx="762000" cy="259045"/>
    <xdr:sp macro="" textlink="">
      <xdr:nvSpPr>
        <xdr:cNvPr id="220" name="テキスト ボックス 219"/>
        <xdr:cNvSpPr txBox="1"/>
      </xdr:nvSpPr>
      <xdr:spPr>
        <a:xfrm>
          <a:off x="1955800" y="1351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89,630</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84995</xdr:rowOff>
    </xdr:from>
    <xdr:to>
      <xdr:col>2</xdr:col>
      <xdr:colOff>127000</xdr:colOff>
      <xdr:row>81</xdr:row>
      <xdr:rowOff>15145</xdr:rowOff>
    </xdr:to>
    <xdr:sp macro="" textlink="">
      <xdr:nvSpPr>
        <xdr:cNvPr id="221" name="円/楕円 220"/>
        <xdr:cNvSpPr/>
      </xdr:nvSpPr>
      <xdr:spPr>
        <a:xfrm>
          <a:off x="1397000" y="1380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25322</xdr:rowOff>
    </xdr:from>
    <xdr:ext cx="762000" cy="259045"/>
    <xdr:sp macro="" textlink="">
      <xdr:nvSpPr>
        <xdr:cNvPr id="222" name="テキスト ボックス 221"/>
        <xdr:cNvSpPr txBox="1"/>
      </xdr:nvSpPr>
      <xdr:spPr>
        <a:xfrm>
          <a:off x="1066800" y="13569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93,814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28</a:t>
          </a:r>
          <a:r>
            <a:rPr kumimoji="1" lang="ja-JP" altLang="ja-JP" sz="1300">
              <a:solidFill>
                <a:schemeClr val="dk1"/>
              </a:solidFill>
              <a:effectLst/>
              <a:latin typeface="+mn-ea"/>
              <a:ea typeface="+mn-ea"/>
              <a:cs typeface="+mn-cs"/>
            </a:rPr>
            <a:t>年</a:t>
          </a:r>
          <a:r>
            <a:rPr kumimoji="1" lang="en-US" altLang="ja-JP" sz="1300">
              <a:solidFill>
                <a:schemeClr val="dk1"/>
              </a:solidFill>
              <a:effectLst/>
              <a:latin typeface="+mn-ea"/>
              <a:ea typeface="+mn-ea"/>
              <a:cs typeface="+mn-cs"/>
            </a:rPr>
            <a:t>4</a:t>
          </a:r>
          <a:r>
            <a:rPr kumimoji="1" lang="ja-JP" altLang="ja-JP" sz="1300">
              <a:solidFill>
                <a:schemeClr val="dk1"/>
              </a:solidFill>
              <a:effectLst/>
              <a:latin typeface="+mn-ea"/>
              <a:ea typeface="+mn-ea"/>
              <a:cs typeface="+mn-cs"/>
            </a:rPr>
            <a:t>月</a:t>
          </a:r>
          <a:r>
            <a:rPr kumimoji="1" lang="en-US" altLang="ja-JP" sz="1300">
              <a:solidFill>
                <a:schemeClr val="dk1"/>
              </a:solidFill>
              <a:effectLst/>
              <a:latin typeface="+mn-ea"/>
              <a:ea typeface="+mn-ea"/>
              <a:cs typeface="+mn-cs"/>
            </a:rPr>
            <a:t>1</a:t>
          </a:r>
          <a:r>
            <a:rPr kumimoji="1" lang="ja-JP" altLang="en-US" sz="1300">
              <a:solidFill>
                <a:schemeClr val="dk1"/>
              </a:solidFill>
              <a:effectLst/>
              <a:latin typeface="+mn-ea"/>
              <a:ea typeface="+mn-ea"/>
              <a:cs typeface="+mn-cs"/>
            </a:rPr>
            <a:t>日</a:t>
          </a:r>
          <a:r>
            <a:rPr kumimoji="1" lang="ja-JP" altLang="ja-JP" sz="1300">
              <a:solidFill>
                <a:schemeClr val="dk1"/>
              </a:solidFill>
              <a:effectLst/>
              <a:latin typeface="+mn-ea"/>
              <a:ea typeface="+mn-ea"/>
              <a:cs typeface="+mn-cs"/>
            </a:rPr>
            <a:t>におけるラスパイレス指数は、経験年数は長いが初任給格付けの低い職員の退職があったことから</a:t>
          </a:r>
          <a:r>
            <a:rPr kumimoji="1" lang="en-US" altLang="ja-JP" sz="1300">
              <a:solidFill>
                <a:schemeClr val="dk1"/>
              </a:solidFill>
              <a:effectLst/>
              <a:latin typeface="+mn-ea"/>
              <a:ea typeface="+mn-ea"/>
              <a:cs typeface="+mn-cs"/>
            </a:rPr>
            <a:t>98.7</a:t>
          </a:r>
          <a:r>
            <a:rPr kumimoji="1" lang="ja-JP" altLang="ja-JP" sz="1300">
              <a:solidFill>
                <a:schemeClr val="dk1"/>
              </a:solidFill>
              <a:effectLst/>
              <a:latin typeface="+mn-ea"/>
              <a:ea typeface="+mn-ea"/>
              <a:cs typeface="+mn-cs"/>
            </a:rPr>
            <a:t>となったが、類似団体内では上位に位置している。今後も引き続き適正な給与水準の確保に努め、総人件費の抑制を図る。</a:t>
          </a:r>
          <a:endParaRPr lang="ja-JP" altLang="ja-JP" sz="1300">
            <a:effectLst/>
            <a:latin typeface="+mn-ea"/>
            <a:ea typeface="+mn-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51102</xdr:rowOff>
    </xdr:from>
    <xdr:to>
      <xdr:col>24</xdr:col>
      <xdr:colOff>558800</xdr:colOff>
      <xdr:row>85</xdr:row>
      <xdr:rowOff>100693</xdr:rowOff>
    </xdr:to>
    <xdr:cxnSp macro="">
      <xdr:nvCxnSpPr>
        <xdr:cNvPr id="253" name="直線コネクタ 252"/>
        <xdr:cNvCxnSpPr/>
      </xdr:nvCxnSpPr>
      <xdr:spPr>
        <a:xfrm flipV="1">
          <a:off x="17018000" y="13938552"/>
          <a:ext cx="0" cy="7353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72770</xdr:rowOff>
    </xdr:from>
    <xdr:ext cx="762000" cy="259045"/>
    <xdr:sp macro="" textlink="">
      <xdr:nvSpPr>
        <xdr:cNvPr id="254" name="給与水準   （国との比較）最小値テキスト"/>
        <xdr:cNvSpPr txBox="1"/>
      </xdr:nvSpPr>
      <xdr:spPr>
        <a:xfrm>
          <a:off x="17106900" y="1464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104.1</a:t>
          </a:r>
          <a:endParaRPr kumimoji="1" lang="ja-JP" altLang="en-US" sz="1000" b="1">
            <a:latin typeface="ＭＳ Ｐゴシック"/>
          </a:endParaRPr>
        </a:p>
      </xdr:txBody>
    </xdr:sp>
    <xdr:clientData/>
  </xdr:oneCellAnchor>
  <xdr:twoCellAnchor>
    <xdr:from>
      <xdr:col>24</xdr:col>
      <xdr:colOff>469900</xdr:colOff>
      <xdr:row>85</xdr:row>
      <xdr:rowOff>100693</xdr:rowOff>
    </xdr:from>
    <xdr:to>
      <xdr:col>24</xdr:col>
      <xdr:colOff>647700</xdr:colOff>
      <xdr:row>85</xdr:row>
      <xdr:rowOff>100693</xdr:rowOff>
    </xdr:to>
    <xdr:cxnSp macro="">
      <xdr:nvCxnSpPr>
        <xdr:cNvPr id="255" name="直線コネクタ 254"/>
        <xdr:cNvCxnSpPr/>
      </xdr:nvCxnSpPr>
      <xdr:spPr>
        <a:xfrm>
          <a:off x="16929100" y="14673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137479</xdr:rowOff>
    </xdr:from>
    <xdr:ext cx="762000" cy="259045"/>
    <xdr:sp macro="" textlink="">
      <xdr:nvSpPr>
        <xdr:cNvPr id="256" name="給与水準   （国との比較）最大値テキスト"/>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97.7</a:t>
          </a:r>
          <a:endParaRPr kumimoji="1" lang="ja-JP" altLang="en-US" sz="1000" b="1">
            <a:latin typeface="ＭＳ Ｐゴシック"/>
          </a:endParaRPr>
        </a:p>
      </xdr:txBody>
    </xdr:sp>
    <xdr:clientData/>
  </xdr:oneCellAnchor>
  <xdr:twoCellAnchor>
    <xdr:from>
      <xdr:col>24</xdr:col>
      <xdr:colOff>469900</xdr:colOff>
      <xdr:row>81</xdr:row>
      <xdr:rowOff>51102</xdr:rowOff>
    </xdr:from>
    <xdr:to>
      <xdr:col>24</xdr:col>
      <xdr:colOff>647700</xdr:colOff>
      <xdr:row>81</xdr:row>
      <xdr:rowOff>51102</xdr:rowOff>
    </xdr:to>
    <xdr:cxnSp macro="">
      <xdr:nvCxnSpPr>
        <xdr:cNvPr id="257" name="直線コネクタ 256"/>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79</xdr:row>
      <xdr:rowOff>129721</xdr:rowOff>
    </xdr:from>
    <xdr:to>
      <xdr:col>24</xdr:col>
      <xdr:colOff>558800</xdr:colOff>
      <xdr:row>81</xdr:row>
      <xdr:rowOff>166007</xdr:rowOff>
    </xdr:to>
    <xdr:cxnSp macro="">
      <xdr:nvCxnSpPr>
        <xdr:cNvPr id="258" name="直線コネクタ 257"/>
        <xdr:cNvCxnSpPr/>
      </xdr:nvCxnSpPr>
      <xdr:spPr>
        <a:xfrm>
          <a:off x="16179800" y="13674271"/>
          <a:ext cx="838200" cy="37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122663</xdr:rowOff>
    </xdr:from>
    <xdr:ext cx="762000" cy="259045"/>
    <xdr:sp macro="" textlink="">
      <xdr:nvSpPr>
        <xdr:cNvPr id="259" name="給与水準   （国との比較）平均値テキスト"/>
        <xdr:cNvSpPr txBox="1"/>
      </xdr:nvSpPr>
      <xdr:spPr>
        <a:xfrm>
          <a:off x="17106900" y="14181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150586</xdr:rowOff>
    </xdr:from>
    <xdr:to>
      <xdr:col>24</xdr:col>
      <xdr:colOff>609600</xdr:colOff>
      <xdr:row>83</xdr:row>
      <xdr:rowOff>80736</xdr:rowOff>
    </xdr:to>
    <xdr:sp macro="" textlink="">
      <xdr:nvSpPr>
        <xdr:cNvPr id="260" name="フローチャート : 判断 259"/>
        <xdr:cNvSpPr/>
      </xdr:nvSpPr>
      <xdr:spPr>
        <a:xfrm>
          <a:off x="169672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79</xdr:row>
      <xdr:rowOff>129721</xdr:rowOff>
    </xdr:from>
    <xdr:to>
      <xdr:col>23</xdr:col>
      <xdr:colOff>406400</xdr:colOff>
      <xdr:row>80</xdr:row>
      <xdr:rowOff>27214</xdr:rowOff>
    </xdr:to>
    <xdr:cxnSp macro="">
      <xdr:nvCxnSpPr>
        <xdr:cNvPr id="261" name="直線コネクタ 260"/>
        <xdr:cNvCxnSpPr/>
      </xdr:nvCxnSpPr>
      <xdr:spPr>
        <a:xfrm flipV="1">
          <a:off x="15290800" y="1367427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93134</xdr:rowOff>
    </xdr:from>
    <xdr:to>
      <xdr:col>23</xdr:col>
      <xdr:colOff>457200</xdr:colOff>
      <xdr:row>83</xdr:row>
      <xdr:rowOff>23284</xdr:rowOff>
    </xdr:to>
    <xdr:sp macro="" textlink="">
      <xdr:nvSpPr>
        <xdr:cNvPr id="262" name="フローチャート : 判断 261"/>
        <xdr:cNvSpPr/>
      </xdr:nvSpPr>
      <xdr:spPr>
        <a:xfrm>
          <a:off x="16129000" y="1415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8061</xdr:rowOff>
    </xdr:from>
    <xdr:ext cx="736600" cy="259045"/>
    <xdr:sp macro="" textlink="">
      <xdr:nvSpPr>
        <xdr:cNvPr id="263" name="テキスト ボックス 262"/>
        <xdr:cNvSpPr txBox="1"/>
      </xdr:nvSpPr>
      <xdr:spPr>
        <a:xfrm>
          <a:off x="15798800" y="14238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21</xdr:col>
      <xdr:colOff>0</xdr:colOff>
      <xdr:row>80</xdr:row>
      <xdr:rowOff>27214</xdr:rowOff>
    </xdr:from>
    <xdr:to>
      <xdr:col>22</xdr:col>
      <xdr:colOff>203200</xdr:colOff>
      <xdr:row>88</xdr:row>
      <xdr:rowOff>149377</xdr:rowOff>
    </xdr:to>
    <xdr:cxnSp macro="">
      <xdr:nvCxnSpPr>
        <xdr:cNvPr id="264" name="直線コネクタ 263"/>
        <xdr:cNvCxnSpPr/>
      </xdr:nvCxnSpPr>
      <xdr:spPr>
        <a:xfrm flipV="1">
          <a:off x="14401800" y="13743214"/>
          <a:ext cx="889000" cy="149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81643</xdr:rowOff>
    </xdr:from>
    <xdr:to>
      <xdr:col>22</xdr:col>
      <xdr:colOff>254000</xdr:colOff>
      <xdr:row>83</xdr:row>
      <xdr:rowOff>11793</xdr:rowOff>
    </xdr:to>
    <xdr:sp macro="" textlink="">
      <xdr:nvSpPr>
        <xdr:cNvPr id="265" name="フローチャート : 判断 264"/>
        <xdr:cNvSpPr/>
      </xdr:nvSpPr>
      <xdr:spPr>
        <a:xfrm>
          <a:off x="15240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168020</xdr:rowOff>
    </xdr:from>
    <xdr:ext cx="762000" cy="259045"/>
    <xdr:sp macro="" textlink="">
      <xdr:nvSpPr>
        <xdr:cNvPr id="266" name="テキスト ボックス 265"/>
        <xdr:cNvSpPr txBox="1"/>
      </xdr:nvSpPr>
      <xdr:spPr>
        <a:xfrm>
          <a:off x="14909800" y="1422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149377</xdr:rowOff>
    </xdr:from>
    <xdr:to>
      <xdr:col>21</xdr:col>
      <xdr:colOff>0</xdr:colOff>
      <xdr:row>88</xdr:row>
      <xdr:rowOff>149377</xdr:rowOff>
    </xdr:to>
    <xdr:cxnSp macro="">
      <xdr:nvCxnSpPr>
        <xdr:cNvPr id="267" name="直線コネクタ 266"/>
        <xdr:cNvCxnSpPr/>
      </xdr:nvCxnSpPr>
      <xdr:spPr>
        <a:xfrm>
          <a:off x="13512800" y="152369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29634</xdr:rowOff>
    </xdr:from>
    <xdr:to>
      <xdr:col>21</xdr:col>
      <xdr:colOff>50800</xdr:colOff>
      <xdr:row>88</xdr:row>
      <xdr:rowOff>131234</xdr:rowOff>
    </xdr:to>
    <xdr:sp macro="" textlink="">
      <xdr:nvSpPr>
        <xdr:cNvPr id="268" name="フローチャート : 判断 267"/>
        <xdr:cNvSpPr/>
      </xdr:nvSpPr>
      <xdr:spPr>
        <a:xfrm>
          <a:off x="14351000" y="1511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141411</xdr:rowOff>
    </xdr:from>
    <xdr:ext cx="762000" cy="259045"/>
    <xdr:sp macro="" textlink="">
      <xdr:nvSpPr>
        <xdr:cNvPr id="269" name="テキスト ボックス 268"/>
        <xdr:cNvSpPr txBox="1"/>
      </xdr:nvSpPr>
      <xdr:spPr>
        <a:xfrm>
          <a:off x="14020800" y="1488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64105</xdr:rowOff>
    </xdr:from>
    <xdr:to>
      <xdr:col>19</xdr:col>
      <xdr:colOff>533400</xdr:colOff>
      <xdr:row>88</xdr:row>
      <xdr:rowOff>165705</xdr:rowOff>
    </xdr:to>
    <xdr:sp macro="" textlink="">
      <xdr:nvSpPr>
        <xdr:cNvPr id="270" name="フローチャート : 判断 269"/>
        <xdr:cNvSpPr/>
      </xdr:nvSpPr>
      <xdr:spPr>
        <a:xfrm>
          <a:off x="13462000" y="1515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4432</xdr:rowOff>
    </xdr:from>
    <xdr:ext cx="762000" cy="259045"/>
    <xdr:sp macro="" textlink="">
      <xdr:nvSpPr>
        <xdr:cNvPr id="271" name="テキスト ボックス 270"/>
        <xdr:cNvSpPr txBox="1"/>
      </xdr:nvSpPr>
      <xdr:spPr>
        <a:xfrm>
          <a:off x="13131800" y="1492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81</xdr:row>
      <xdr:rowOff>115207</xdr:rowOff>
    </xdr:from>
    <xdr:to>
      <xdr:col>24</xdr:col>
      <xdr:colOff>609600</xdr:colOff>
      <xdr:row>82</xdr:row>
      <xdr:rowOff>45357</xdr:rowOff>
    </xdr:to>
    <xdr:sp macro="" textlink="">
      <xdr:nvSpPr>
        <xdr:cNvPr id="277" name="円/楕円 276"/>
        <xdr:cNvSpPr/>
      </xdr:nvSpPr>
      <xdr:spPr>
        <a:xfrm>
          <a:off x="16967200" y="140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36484</xdr:rowOff>
    </xdr:from>
    <xdr:ext cx="762000" cy="259045"/>
    <xdr:sp macro="" textlink="">
      <xdr:nvSpPr>
        <xdr:cNvPr id="278" name="給与水準   （国との比較）該当値テキスト"/>
        <xdr:cNvSpPr txBox="1"/>
      </xdr:nvSpPr>
      <xdr:spPr>
        <a:xfrm>
          <a:off x="17106900" y="13923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23</xdr:col>
      <xdr:colOff>355600</xdr:colOff>
      <xdr:row>79</xdr:row>
      <xdr:rowOff>78921</xdr:rowOff>
    </xdr:from>
    <xdr:to>
      <xdr:col>23</xdr:col>
      <xdr:colOff>457200</xdr:colOff>
      <xdr:row>80</xdr:row>
      <xdr:rowOff>9071</xdr:rowOff>
    </xdr:to>
    <xdr:sp macro="" textlink="">
      <xdr:nvSpPr>
        <xdr:cNvPr id="279" name="円/楕円 278"/>
        <xdr:cNvSpPr/>
      </xdr:nvSpPr>
      <xdr:spPr>
        <a:xfrm>
          <a:off x="16129000" y="1362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78</xdr:row>
      <xdr:rowOff>19248</xdr:rowOff>
    </xdr:from>
    <xdr:ext cx="736600" cy="259045"/>
    <xdr:sp macro="" textlink="">
      <xdr:nvSpPr>
        <xdr:cNvPr id="280" name="テキスト ボックス 279"/>
        <xdr:cNvSpPr txBox="1"/>
      </xdr:nvSpPr>
      <xdr:spPr>
        <a:xfrm>
          <a:off x="15798800" y="13392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22</xdr:col>
      <xdr:colOff>152400</xdr:colOff>
      <xdr:row>79</xdr:row>
      <xdr:rowOff>147864</xdr:rowOff>
    </xdr:from>
    <xdr:to>
      <xdr:col>22</xdr:col>
      <xdr:colOff>254000</xdr:colOff>
      <xdr:row>80</xdr:row>
      <xdr:rowOff>78014</xdr:rowOff>
    </xdr:to>
    <xdr:sp macro="" textlink="">
      <xdr:nvSpPr>
        <xdr:cNvPr id="281" name="円/楕円 280"/>
        <xdr:cNvSpPr/>
      </xdr:nvSpPr>
      <xdr:spPr>
        <a:xfrm>
          <a:off x="15240000" y="1369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78</xdr:row>
      <xdr:rowOff>88191</xdr:rowOff>
    </xdr:from>
    <xdr:ext cx="762000" cy="259045"/>
    <xdr:sp macro="" textlink="">
      <xdr:nvSpPr>
        <xdr:cNvPr id="282" name="テキスト ボックス 281"/>
        <xdr:cNvSpPr txBox="1"/>
      </xdr:nvSpPr>
      <xdr:spPr>
        <a:xfrm>
          <a:off x="14909800" y="1346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98577</xdr:rowOff>
    </xdr:from>
    <xdr:to>
      <xdr:col>21</xdr:col>
      <xdr:colOff>50800</xdr:colOff>
      <xdr:row>89</xdr:row>
      <xdr:rowOff>28727</xdr:rowOff>
    </xdr:to>
    <xdr:sp macro="" textlink="">
      <xdr:nvSpPr>
        <xdr:cNvPr id="283" name="円/楕円 282"/>
        <xdr:cNvSpPr/>
      </xdr:nvSpPr>
      <xdr:spPr>
        <a:xfrm>
          <a:off x="14351000" y="1518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13504</xdr:rowOff>
    </xdr:from>
    <xdr:ext cx="762000" cy="259045"/>
    <xdr:sp macro="" textlink="">
      <xdr:nvSpPr>
        <xdr:cNvPr id="284" name="テキスト ボックス 283"/>
        <xdr:cNvSpPr txBox="1"/>
      </xdr:nvSpPr>
      <xdr:spPr>
        <a:xfrm>
          <a:off x="14020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109.0</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85" name="円/楕円 284"/>
        <xdr:cNvSpPr/>
      </xdr:nvSpPr>
      <xdr:spPr>
        <a:xfrm>
          <a:off x="13462000" y="1518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13504</xdr:rowOff>
    </xdr:from>
    <xdr:ext cx="762000" cy="259045"/>
    <xdr:sp macro="" textlink="">
      <xdr:nvSpPr>
        <xdr:cNvPr id="286" name="テキスト ボックス 285"/>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[5.44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mn-ea"/>
              <a:ea typeface="+mn-ea"/>
              <a:cs typeface="+mn-cs"/>
            </a:rPr>
            <a:t>行財政改革プランに掲げる定員管理の適正化により、業務の徹底した見直しや効果的・効率的な業務執行体制の整備に努める一方、市税等の収納率向上対策など新たな行政課題や市民サービスの向上のために人員体制の強化を図ることで、平成</a:t>
          </a:r>
          <a:r>
            <a:rPr kumimoji="1" lang="en-US" altLang="ja-JP" sz="1300">
              <a:solidFill>
                <a:schemeClr val="dk1"/>
              </a:solidFill>
              <a:effectLst/>
              <a:latin typeface="+mn-ea"/>
              <a:ea typeface="+mn-ea"/>
              <a:cs typeface="+mn-cs"/>
            </a:rPr>
            <a:t>28</a:t>
          </a:r>
          <a:r>
            <a:rPr kumimoji="1" lang="ja-JP" altLang="ja-JP" sz="1300">
              <a:solidFill>
                <a:schemeClr val="dk1"/>
              </a:solidFill>
              <a:effectLst/>
              <a:latin typeface="+mn-ea"/>
              <a:ea typeface="+mn-ea"/>
              <a:cs typeface="+mn-cs"/>
            </a:rPr>
            <a:t>年</a:t>
          </a:r>
          <a:r>
            <a:rPr kumimoji="1" lang="en-US" altLang="ja-JP" sz="1300">
              <a:solidFill>
                <a:schemeClr val="dk1"/>
              </a:solidFill>
              <a:effectLst/>
              <a:latin typeface="+mn-ea"/>
              <a:ea typeface="+mn-ea"/>
              <a:cs typeface="+mn-cs"/>
            </a:rPr>
            <a:t>4</a:t>
          </a:r>
          <a:r>
            <a:rPr kumimoji="1" lang="ja-JP" altLang="ja-JP" sz="1300">
              <a:solidFill>
                <a:schemeClr val="dk1"/>
              </a:solidFill>
              <a:effectLst/>
              <a:latin typeface="+mn-ea"/>
              <a:ea typeface="+mn-ea"/>
              <a:cs typeface="+mn-cs"/>
            </a:rPr>
            <a:t>月</a:t>
          </a:r>
          <a:r>
            <a:rPr kumimoji="1" lang="en-US" altLang="ja-JP" sz="1300">
              <a:solidFill>
                <a:schemeClr val="dk1"/>
              </a:solidFill>
              <a:effectLst/>
              <a:latin typeface="+mn-ea"/>
              <a:ea typeface="+mn-ea"/>
              <a:cs typeface="+mn-cs"/>
            </a:rPr>
            <a:t>1</a:t>
          </a:r>
          <a:r>
            <a:rPr kumimoji="1" lang="ja-JP" altLang="ja-JP" sz="1300">
              <a:solidFill>
                <a:schemeClr val="dk1"/>
              </a:solidFill>
              <a:effectLst/>
              <a:latin typeface="+mn-ea"/>
              <a:ea typeface="+mn-ea"/>
              <a:cs typeface="+mn-cs"/>
            </a:rPr>
            <a:t>日における人口千人当たりの職員数は</a:t>
          </a:r>
          <a:r>
            <a:rPr kumimoji="1" lang="en-US" altLang="ja-JP" sz="1300">
              <a:solidFill>
                <a:schemeClr val="dk1"/>
              </a:solidFill>
              <a:effectLst/>
              <a:latin typeface="+mn-ea"/>
              <a:ea typeface="+mn-ea"/>
              <a:cs typeface="+mn-cs"/>
            </a:rPr>
            <a:t>5.44</a:t>
          </a:r>
          <a:r>
            <a:rPr kumimoji="1" lang="ja-JP" altLang="ja-JP" sz="1300">
              <a:solidFill>
                <a:schemeClr val="dk1"/>
              </a:solidFill>
              <a:effectLst/>
              <a:latin typeface="+mn-ea"/>
              <a:ea typeface="+mn-ea"/>
              <a:cs typeface="+mn-cs"/>
            </a:rPr>
            <a:t>人と</a:t>
          </a:r>
          <a:r>
            <a:rPr kumimoji="1" lang="ja-JP" altLang="en-US"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26</a:t>
          </a:r>
          <a:r>
            <a:rPr kumimoji="1" lang="ja-JP" altLang="ja-JP" sz="1300">
              <a:solidFill>
                <a:schemeClr val="dk1"/>
              </a:solidFill>
              <a:effectLst/>
              <a:latin typeface="+mn-ea"/>
              <a:ea typeface="+mn-ea"/>
              <a:cs typeface="+mn-cs"/>
            </a:rPr>
            <a:t>年度と比較して</a:t>
          </a:r>
          <a:r>
            <a:rPr kumimoji="1" lang="en-US" altLang="ja-JP" sz="1300">
              <a:solidFill>
                <a:schemeClr val="dk1"/>
              </a:solidFill>
              <a:effectLst/>
              <a:latin typeface="+mn-ea"/>
              <a:ea typeface="+mn-ea"/>
              <a:cs typeface="+mn-cs"/>
            </a:rPr>
            <a:t>0.02</a:t>
          </a:r>
          <a:r>
            <a:rPr kumimoji="1" lang="ja-JP" altLang="ja-JP" sz="1300">
              <a:solidFill>
                <a:schemeClr val="dk1"/>
              </a:solidFill>
              <a:effectLst/>
              <a:latin typeface="+mn-ea"/>
              <a:ea typeface="+mn-ea"/>
              <a:cs typeface="+mn-cs"/>
            </a:rPr>
            <a:t>人増加したものの、類似団体内での順位は上位に位置している。今後も、安全・安心のまちづくりの推進や市民サービスの向上のため必要な人員は確保しながらも、徹底した業務の見直しを継続し、引き続き定員の適正化に努める。</a:t>
          </a:r>
          <a:endParaRPr lang="ja-JP" altLang="ja-JP" sz="1300">
            <a:effectLst/>
            <a:latin typeface="+mn-ea"/>
            <a:ea typeface="+mn-ea"/>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113454</xdr:rowOff>
    </xdr:from>
    <xdr:to>
      <xdr:col>24</xdr:col>
      <xdr:colOff>558800</xdr:colOff>
      <xdr:row>65</xdr:row>
      <xdr:rowOff>165523</xdr:rowOff>
    </xdr:to>
    <xdr:cxnSp macro="">
      <xdr:nvCxnSpPr>
        <xdr:cNvPr id="316" name="直線コネクタ 315"/>
        <xdr:cNvCxnSpPr/>
      </xdr:nvCxnSpPr>
      <xdr:spPr>
        <a:xfrm flipV="1">
          <a:off x="17018000" y="9886104"/>
          <a:ext cx="0" cy="14236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137600</xdr:rowOff>
    </xdr:from>
    <xdr:ext cx="762000" cy="259045"/>
    <xdr:sp macro="" textlink="">
      <xdr:nvSpPr>
        <xdr:cNvPr id="317" name="定員管理の状況最小値テキスト"/>
        <xdr:cNvSpPr txBox="1"/>
      </xdr:nvSpPr>
      <xdr:spPr>
        <a:xfrm>
          <a:off x="17106900" y="1128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8.28</a:t>
          </a:r>
          <a:endParaRPr kumimoji="1" lang="ja-JP" altLang="en-US" sz="1000" b="1">
            <a:latin typeface="ＭＳ Ｐゴシック"/>
          </a:endParaRPr>
        </a:p>
      </xdr:txBody>
    </xdr:sp>
    <xdr:clientData/>
  </xdr:oneCellAnchor>
  <xdr:twoCellAnchor>
    <xdr:from>
      <xdr:col>24</xdr:col>
      <xdr:colOff>469900</xdr:colOff>
      <xdr:row>65</xdr:row>
      <xdr:rowOff>165523</xdr:rowOff>
    </xdr:from>
    <xdr:to>
      <xdr:col>24</xdr:col>
      <xdr:colOff>647700</xdr:colOff>
      <xdr:row>65</xdr:row>
      <xdr:rowOff>165523</xdr:rowOff>
    </xdr:to>
    <xdr:cxnSp macro="">
      <xdr:nvCxnSpPr>
        <xdr:cNvPr id="318" name="直線コネクタ 317"/>
        <xdr:cNvCxnSpPr/>
      </xdr:nvCxnSpPr>
      <xdr:spPr>
        <a:xfrm>
          <a:off x="16929100" y="1130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28381</xdr:rowOff>
    </xdr:from>
    <xdr:ext cx="762000" cy="259045"/>
    <xdr:sp macro="" textlink="">
      <xdr:nvSpPr>
        <xdr:cNvPr id="319" name="定員管理の状況最大値テキスト"/>
        <xdr:cNvSpPr txBox="1"/>
      </xdr:nvSpPr>
      <xdr:spPr>
        <a:xfrm>
          <a:off x="17106900" y="9629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24</xdr:col>
      <xdr:colOff>469900</xdr:colOff>
      <xdr:row>57</xdr:row>
      <xdr:rowOff>113454</xdr:rowOff>
    </xdr:from>
    <xdr:to>
      <xdr:col>24</xdr:col>
      <xdr:colOff>647700</xdr:colOff>
      <xdr:row>57</xdr:row>
      <xdr:rowOff>113454</xdr:rowOff>
    </xdr:to>
    <xdr:cxnSp macro="">
      <xdr:nvCxnSpPr>
        <xdr:cNvPr id="320" name="直線コネクタ 319"/>
        <xdr:cNvCxnSpPr/>
      </xdr:nvCxnSpPr>
      <xdr:spPr>
        <a:xfrm>
          <a:off x="16929100" y="9886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44027</xdr:rowOff>
    </xdr:from>
    <xdr:to>
      <xdr:col>24</xdr:col>
      <xdr:colOff>558800</xdr:colOff>
      <xdr:row>59</xdr:row>
      <xdr:rowOff>52070</xdr:rowOff>
    </xdr:to>
    <xdr:cxnSp macro="">
      <xdr:nvCxnSpPr>
        <xdr:cNvPr id="321" name="直線コネクタ 320"/>
        <xdr:cNvCxnSpPr/>
      </xdr:nvCxnSpPr>
      <xdr:spPr>
        <a:xfrm>
          <a:off x="16179800" y="1015957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79392</xdr:rowOff>
    </xdr:from>
    <xdr:ext cx="762000" cy="259045"/>
    <xdr:sp macro="" textlink="">
      <xdr:nvSpPr>
        <xdr:cNvPr id="322" name="定員管理の状況平均値テキスト"/>
        <xdr:cNvSpPr txBox="1"/>
      </xdr:nvSpPr>
      <xdr:spPr>
        <a:xfrm>
          <a:off x="17106900" y="10366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107315</xdr:rowOff>
    </xdr:from>
    <xdr:to>
      <xdr:col>24</xdr:col>
      <xdr:colOff>609600</xdr:colOff>
      <xdr:row>61</xdr:row>
      <xdr:rowOff>37465</xdr:rowOff>
    </xdr:to>
    <xdr:sp macro="" textlink="">
      <xdr:nvSpPr>
        <xdr:cNvPr id="323" name="フローチャート : 判断 322"/>
        <xdr:cNvSpPr/>
      </xdr:nvSpPr>
      <xdr:spPr>
        <a:xfrm>
          <a:off x="169672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19896</xdr:rowOff>
    </xdr:from>
    <xdr:to>
      <xdr:col>23</xdr:col>
      <xdr:colOff>406400</xdr:colOff>
      <xdr:row>59</xdr:row>
      <xdr:rowOff>44027</xdr:rowOff>
    </xdr:to>
    <xdr:cxnSp macro="">
      <xdr:nvCxnSpPr>
        <xdr:cNvPr id="324" name="直線コネクタ 323"/>
        <xdr:cNvCxnSpPr/>
      </xdr:nvCxnSpPr>
      <xdr:spPr>
        <a:xfrm>
          <a:off x="15290800" y="1013544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119380</xdr:rowOff>
    </xdr:from>
    <xdr:to>
      <xdr:col>23</xdr:col>
      <xdr:colOff>457200</xdr:colOff>
      <xdr:row>61</xdr:row>
      <xdr:rowOff>49530</xdr:rowOff>
    </xdr:to>
    <xdr:sp macro="" textlink="">
      <xdr:nvSpPr>
        <xdr:cNvPr id="325" name="フローチャート : 判断 324"/>
        <xdr:cNvSpPr/>
      </xdr:nvSpPr>
      <xdr:spPr>
        <a:xfrm>
          <a:off x="16129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34307</xdr:rowOff>
    </xdr:from>
    <xdr:ext cx="736600" cy="259045"/>
    <xdr:sp macro="" textlink="">
      <xdr:nvSpPr>
        <xdr:cNvPr id="326" name="テキスト ボックス 325"/>
        <xdr:cNvSpPr txBox="1"/>
      </xdr:nvSpPr>
      <xdr:spPr>
        <a:xfrm>
          <a:off x="15798800" y="10492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7831</xdr:rowOff>
    </xdr:from>
    <xdr:to>
      <xdr:col>22</xdr:col>
      <xdr:colOff>203200</xdr:colOff>
      <xdr:row>59</xdr:row>
      <xdr:rowOff>19896</xdr:rowOff>
    </xdr:to>
    <xdr:cxnSp macro="">
      <xdr:nvCxnSpPr>
        <xdr:cNvPr id="327" name="直線コネクタ 326"/>
        <xdr:cNvCxnSpPr/>
      </xdr:nvCxnSpPr>
      <xdr:spPr>
        <a:xfrm>
          <a:off x="14401800" y="1012338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123402</xdr:rowOff>
    </xdr:from>
    <xdr:to>
      <xdr:col>22</xdr:col>
      <xdr:colOff>254000</xdr:colOff>
      <xdr:row>61</xdr:row>
      <xdr:rowOff>53552</xdr:rowOff>
    </xdr:to>
    <xdr:sp macro="" textlink="">
      <xdr:nvSpPr>
        <xdr:cNvPr id="328" name="フローチャート : 判断 327"/>
        <xdr:cNvSpPr/>
      </xdr:nvSpPr>
      <xdr:spPr>
        <a:xfrm>
          <a:off x="15240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38329</xdr:rowOff>
    </xdr:from>
    <xdr:ext cx="762000" cy="259045"/>
    <xdr:sp macro="" textlink="">
      <xdr:nvSpPr>
        <xdr:cNvPr id="329" name="テキスト ボックス 328"/>
        <xdr:cNvSpPr txBox="1"/>
      </xdr:nvSpPr>
      <xdr:spPr>
        <a:xfrm>
          <a:off x="14909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7831</xdr:rowOff>
    </xdr:from>
    <xdr:to>
      <xdr:col>21</xdr:col>
      <xdr:colOff>0</xdr:colOff>
      <xdr:row>59</xdr:row>
      <xdr:rowOff>96308</xdr:rowOff>
    </xdr:to>
    <xdr:cxnSp macro="">
      <xdr:nvCxnSpPr>
        <xdr:cNvPr id="330" name="直線コネクタ 329"/>
        <xdr:cNvCxnSpPr/>
      </xdr:nvCxnSpPr>
      <xdr:spPr>
        <a:xfrm flipV="1">
          <a:off x="13512800" y="10123381"/>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123402</xdr:rowOff>
    </xdr:from>
    <xdr:to>
      <xdr:col>21</xdr:col>
      <xdr:colOff>50800</xdr:colOff>
      <xdr:row>61</xdr:row>
      <xdr:rowOff>53552</xdr:rowOff>
    </xdr:to>
    <xdr:sp macro="" textlink="">
      <xdr:nvSpPr>
        <xdr:cNvPr id="331" name="フローチャート : 判断 330"/>
        <xdr:cNvSpPr/>
      </xdr:nvSpPr>
      <xdr:spPr>
        <a:xfrm>
          <a:off x="14351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38329</xdr:rowOff>
    </xdr:from>
    <xdr:ext cx="762000" cy="259045"/>
    <xdr:sp macro="" textlink="">
      <xdr:nvSpPr>
        <xdr:cNvPr id="332" name="テキスト ボックス 331"/>
        <xdr:cNvSpPr txBox="1"/>
      </xdr:nvSpPr>
      <xdr:spPr>
        <a:xfrm>
          <a:off x="14020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4233</xdr:rowOff>
    </xdr:from>
    <xdr:to>
      <xdr:col>19</xdr:col>
      <xdr:colOff>533400</xdr:colOff>
      <xdr:row>61</xdr:row>
      <xdr:rowOff>105833</xdr:rowOff>
    </xdr:to>
    <xdr:sp macro="" textlink="">
      <xdr:nvSpPr>
        <xdr:cNvPr id="333" name="フローチャート : 判断 332"/>
        <xdr:cNvSpPr/>
      </xdr:nvSpPr>
      <xdr:spPr>
        <a:xfrm>
          <a:off x="13462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90610</xdr:rowOff>
    </xdr:from>
    <xdr:ext cx="762000" cy="259045"/>
    <xdr:sp macro="" textlink="">
      <xdr:nvSpPr>
        <xdr:cNvPr id="334" name="テキスト ボックス 333"/>
        <xdr:cNvSpPr txBox="1"/>
      </xdr:nvSpPr>
      <xdr:spPr>
        <a:xfrm>
          <a:off x="131318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1270</xdr:rowOff>
    </xdr:from>
    <xdr:to>
      <xdr:col>24</xdr:col>
      <xdr:colOff>609600</xdr:colOff>
      <xdr:row>59</xdr:row>
      <xdr:rowOff>102870</xdr:rowOff>
    </xdr:to>
    <xdr:sp macro="" textlink="">
      <xdr:nvSpPr>
        <xdr:cNvPr id="340" name="円/楕円 339"/>
        <xdr:cNvSpPr/>
      </xdr:nvSpPr>
      <xdr:spPr>
        <a:xfrm>
          <a:off x="169672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17797</xdr:rowOff>
    </xdr:from>
    <xdr:ext cx="762000" cy="259045"/>
    <xdr:sp macro="" textlink="">
      <xdr:nvSpPr>
        <xdr:cNvPr id="341" name="定員管理の状況該当値テキスト"/>
        <xdr:cNvSpPr txBox="1"/>
      </xdr:nvSpPr>
      <xdr:spPr>
        <a:xfrm>
          <a:off x="171069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5.44</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164677</xdr:rowOff>
    </xdr:from>
    <xdr:to>
      <xdr:col>23</xdr:col>
      <xdr:colOff>457200</xdr:colOff>
      <xdr:row>59</xdr:row>
      <xdr:rowOff>94827</xdr:rowOff>
    </xdr:to>
    <xdr:sp macro="" textlink="">
      <xdr:nvSpPr>
        <xdr:cNvPr id="342" name="円/楕円 341"/>
        <xdr:cNvSpPr/>
      </xdr:nvSpPr>
      <xdr:spPr>
        <a:xfrm>
          <a:off x="16129000" y="1010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105004</xdr:rowOff>
    </xdr:from>
    <xdr:ext cx="736600" cy="259045"/>
    <xdr:sp macro="" textlink="">
      <xdr:nvSpPr>
        <xdr:cNvPr id="343" name="テキスト ボックス 342"/>
        <xdr:cNvSpPr txBox="1"/>
      </xdr:nvSpPr>
      <xdr:spPr>
        <a:xfrm>
          <a:off x="15798800" y="9877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5.42</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140546</xdr:rowOff>
    </xdr:from>
    <xdr:to>
      <xdr:col>22</xdr:col>
      <xdr:colOff>254000</xdr:colOff>
      <xdr:row>59</xdr:row>
      <xdr:rowOff>70696</xdr:rowOff>
    </xdr:to>
    <xdr:sp macro="" textlink="">
      <xdr:nvSpPr>
        <xdr:cNvPr id="344" name="円/楕円 343"/>
        <xdr:cNvSpPr/>
      </xdr:nvSpPr>
      <xdr:spPr>
        <a:xfrm>
          <a:off x="15240000" y="1008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80873</xdr:rowOff>
    </xdr:from>
    <xdr:ext cx="762000" cy="259045"/>
    <xdr:sp macro="" textlink="">
      <xdr:nvSpPr>
        <xdr:cNvPr id="345" name="テキスト ボックス 344"/>
        <xdr:cNvSpPr txBox="1"/>
      </xdr:nvSpPr>
      <xdr:spPr>
        <a:xfrm>
          <a:off x="14909800" y="985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5.36</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128481</xdr:rowOff>
    </xdr:from>
    <xdr:to>
      <xdr:col>21</xdr:col>
      <xdr:colOff>50800</xdr:colOff>
      <xdr:row>59</xdr:row>
      <xdr:rowOff>58631</xdr:rowOff>
    </xdr:to>
    <xdr:sp macro="" textlink="">
      <xdr:nvSpPr>
        <xdr:cNvPr id="346" name="円/楕円 345"/>
        <xdr:cNvSpPr/>
      </xdr:nvSpPr>
      <xdr:spPr>
        <a:xfrm>
          <a:off x="14351000" y="1007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68808</xdr:rowOff>
    </xdr:from>
    <xdr:ext cx="762000" cy="259045"/>
    <xdr:sp macro="" textlink="">
      <xdr:nvSpPr>
        <xdr:cNvPr id="347" name="テキスト ボックス 346"/>
        <xdr:cNvSpPr txBox="1"/>
      </xdr:nvSpPr>
      <xdr:spPr>
        <a:xfrm>
          <a:off x="14020800" y="9841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5.33</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45508</xdr:rowOff>
    </xdr:from>
    <xdr:to>
      <xdr:col>19</xdr:col>
      <xdr:colOff>533400</xdr:colOff>
      <xdr:row>59</xdr:row>
      <xdr:rowOff>147108</xdr:rowOff>
    </xdr:to>
    <xdr:sp macro="" textlink="">
      <xdr:nvSpPr>
        <xdr:cNvPr id="348" name="円/楕円 347"/>
        <xdr:cNvSpPr/>
      </xdr:nvSpPr>
      <xdr:spPr>
        <a:xfrm>
          <a:off x="13462000" y="1016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157285</xdr:rowOff>
    </xdr:from>
    <xdr:ext cx="762000" cy="259045"/>
    <xdr:sp macro="" textlink="">
      <xdr:nvSpPr>
        <xdr:cNvPr id="349" name="テキスト ボックス 348"/>
        <xdr:cNvSpPr txBox="1"/>
      </xdr:nvSpPr>
      <xdr:spPr>
        <a:xfrm>
          <a:off x="13131800" y="992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27</a:t>
          </a:r>
          <a:r>
            <a:rPr kumimoji="1" lang="ja-JP" altLang="ja-JP" sz="1300">
              <a:solidFill>
                <a:schemeClr val="dk1"/>
              </a:solidFill>
              <a:effectLst/>
              <a:latin typeface="+mn-ea"/>
              <a:ea typeface="+mn-ea"/>
              <a:cs typeface="+mn-cs"/>
            </a:rPr>
            <a:t>年度の実質公債費比率については、普通交付税や臨時財政対策債発行可能額が減少したものの、公債費や公債費に準ずる債務負担行為の支出額が減少したため単年度の比率は前年度より</a:t>
          </a:r>
          <a:r>
            <a:rPr kumimoji="1" lang="en-US" altLang="ja-JP" sz="1300">
              <a:solidFill>
                <a:schemeClr val="dk1"/>
              </a:solidFill>
              <a:effectLst/>
              <a:latin typeface="+mn-ea"/>
              <a:ea typeface="+mn-ea"/>
              <a:cs typeface="+mn-cs"/>
            </a:rPr>
            <a:t>0.81</a:t>
          </a:r>
          <a:r>
            <a:rPr kumimoji="1" lang="ja-JP" altLang="ja-JP" sz="1300">
              <a:solidFill>
                <a:schemeClr val="dk1"/>
              </a:solidFill>
              <a:effectLst/>
              <a:latin typeface="+mn-ea"/>
              <a:ea typeface="+mn-ea"/>
              <a:cs typeface="+mn-cs"/>
            </a:rPr>
            <a:t>ポイント減少した。これにより</a:t>
          </a:r>
          <a:r>
            <a:rPr kumimoji="1" lang="en-US" altLang="ja-JP" sz="1300">
              <a:solidFill>
                <a:schemeClr val="dk1"/>
              </a:solidFill>
              <a:effectLst/>
              <a:latin typeface="+mn-ea"/>
              <a:ea typeface="+mn-ea"/>
              <a:cs typeface="+mn-cs"/>
            </a:rPr>
            <a:t>3</a:t>
          </a:r>
          <a:r>
            <a:rPr kumimoji="1" lang="ja-JP" altLang="ja-JP" sz="1300">
              <a:solidFill>
                <a:schemeClr val="dk1"/>
              </a:solidFill>
              <a:effectLst/>
              <a:latin typeface="+mn-ea"/>
              <a:ea typeface="+mn-ea"/>
              <a:cs typeface="+mn-cs"/>
            </a:rPr>
            <a:t>か年平均の実質公債比率は前年度より</a:t>
          </a:r>
          <a:r>
            <a:rPr kumimoji="1" lang="en-US" altLang="ja-JP" sz="1300">
              <a:solidFill>
                <a:schemeClr val="dk1"/>
              </a:solidFill>
              <a:effectLst/>
              <a:latin typeface="+mn-ea"/>
              <a:ea typeface="+mn-ea"/>
              <a:cs typeface="+mn-cs"/>
            </a:rPr>
            <a:t>0.5</a:t>
          </a:r>
          <a:r>
            <a:rPr kumimoji="1" lang="ja-JP" altLang="ja-JP" sz="1300">
              <a:solidFill>
                <a:schemeClr val="dk1"/>
              </a:solidFill>
              <a:effectLst/>
              <a:latin typeface="+mn-ea"/>
              <a:ea typeface="+mn-ea"/>
              <a:cs typeface="+mn-cs"/>
            </a:rPr>
            <a:t>ポイント減少し</a:t>
          </a:r>
          <a:r>
            <a:rPr kumimoji="1" lang="en-US" altLang="ja-JP" sz="1300">
              <a:solidFill>
                <a:schemeClr val="dk1"/>
              </a:solidFill>
              <a:effectLst/>
              <a:latin typeface="+mn-ea"/>
              <a:ea typeface="+mn-ea"/>
              <a:cs typeface="+mn-cs"/>
            </a:rPr>
            <a:t>6.6</a:t>
          </a:r>
          <a:r>
            <a:rPr kumimoji="1" lang="ja-JP" altLang="ja-JP" sz="1300">
              <a:solidFill>
                <a:schemeClr val="dk1"/>
              </a:solidFill>
              <a:effectLst/>
              <a:latin typeface="+mn-ea"/>
              <a:ea typeface="+mn-ea"/>
              <a:cs typeface="+mn-cs"/>
            </a:rPr>
            <a:t>ポイントとなった。類似団体の平均を下回っているが、引き続き地方債の借入を計画的に行うことで公債費負担の軽減を図る。</a:t>
          </a:r>
          <a:endParaRPr lang="ja-JP" altLang="ja-JP" sz="1300">
            <a:effectLst/>
            <a:latin typeface="+mn-ea"/>
            <a:ea typeface="+mn-ea"/>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3" name="テキスト ボックス 372"/>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115570</xdr:rowOff>
    </xdr:from>
    <xdr:to>
      <xdr:col>24</xdr:col>
      <xdr:colOff>558800</xdr:colOff>
      <xdr:row>44</xdr:row>
      <xdr:rowOff>165100</xdr:rowOff>
    </xdr:to>
    <xdr:cxnSp macro="">
      <xdr:nvCxnSpPr>
        <xdr:cNvPr id="376" name="直線コネクタ 375"/>
        <xdr:cNvCxnSpPr/>
      </xdr:nvCxnSpPr>
      <xdr:spPr>
        <a:xfrm flipV="1">
          <a:off x="17018000" y="611632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137177</xdr:rowOff>
    </xdr:from>
    <xdr:ext cx="762000" cy="259045"/>
    <xdr:sp macro="" textlink="">
      <xdr:nvSpPr>
        <xdr:cNvPr id="377"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44</xdr:row>
      <xdr:rowOff>165100</xdr:rowOff>
    </xdr:from>
    <xdr:to>
      <xdr:col>24</xdr:col>
      <xdr:colOff>647700</xdr:colOff>
      <xdr:row>44</xdr:row>
      <xdr:rowOff>165100</xdr:rowOff>
    </xdr:to>
    <xdr:cxnSp macro="">
      <xdr:nvCxnSpPr>
        <xdr:cNvPr id="378" name="直線コネクタ 377"/>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30497</xdr:rowOff>
    </xdr:from>
    <xdr:ext cx="762000" cy="259045"/>
    <xdr:sp macro="" textlink="">
      <xdr:nvSpPr>
        <xdr:cNvPr id="379"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115570</xdr:rowOff>
    </xdr:from>
    <xdr:to>
      <xdr:col>24</xdr:col>
      <xdr:colOff>647700</xdr:colOff>
      <xdr:row>35</xdr:row>
      <xdr:rowOff>115570</xdr:rowOff>
    </xdr:to>
    <xdr:cxnSp macro="">
      <xdr:nvCxnSpPr>
        <xdr:cNvPr id="380" name="直線コネクタ 379"/>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40132</xdr:rowOff>
    </xdr:from>
    <xdr:to>
      <xdr:col>24</xdr:col>
      <xdr:colOff>558800</xdr:colOff>
      <xdr:row>40</xdr:row>
      <xdr:rowOff>88392</xdr:rowOff>
    </xdr:to>
    <xdr:cxnSp macro="">
      <xdr:nvCxnSpPr>
        <xdr:cNvPr id="381" name="直線コネクタ 380"/>
        <xdr:cNvCxnSpPr/>
      </xdr:nvCxnSpPr>
      <xdr:spPr>
        <a:xfrm flipV="1">
          <a:off x="16179800" y="6898132"/>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142511</xdr:rowOff>
    </xdr:from>
    <xdr:ext cx="762000" cy="259045"/>
    <xdr:sp macro="" textlink="">
      <xdr:nvSpPr>
        <xdr:cNvPr id="382" name="公債費負担の状況平均値テキスト"/>
        <xdr:cNvSpPr txBox="1"/>
      </xdr:nvSpPr>
      <xdr:spPr>
        <a:xfrm>
          <a:off x="17106900" y="682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170434</xdr:rowOff>
    </xdr:from>
    <xdr:to>
      <xdr:col>24</xdr:col>
      <xdr:colOff>609600</xdr:colOff>
      <xdr:row>40</xdr:row>
      <xdr:rowOff>100584</xdr:rowOff>
    </xdr:to>
    <xdr:sp macro="" textlink="">
      <xdr:nvSpPr>
        <xdr:cNvPr id="383" name="フローチャート : 判断 382"/>
        <xdr:cNvSpPr/>
      </xdr:nvSpPr>
      <xdr:spPr>
        <a:xfrm>
          <a:off x="169672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88392</xdr:rowOff>
    </xdr:from>
    <xdr:to>
      <xdr:col>23</xdr:col>
      <xdr:colOff>406400</xdr:colOff>
      <xdr:row>40</xdr:row>
      <xdr:rowOff>117348</xdr:rowOff>
    </xdr:to>
    <xdr:cxnSp macro="">
      <xdr:nvCxnSpPr>
        <xdr:cNvPr id="384" name="直線コネクタ 383"/>
        <xdr:cNvCxnSpPr/>
      </xdr:nvCxnSpPr>
      <xdr:spPr>
        <a:xfrm flipV="1">
          <a:off x="15290800" y="694639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56896</xdr:rowOff>
    </xdr:from>
    <xdr:to>
      <xdr:col>23</xdr:col>
      <xdr:colOff>457200</xdr:colOff>
      <xdr:row>40</xdr:row>
      <xdr:rowOff>158496</xdr:rowOff>
    </xdr:to>
    <xdr:sp macro="" textlink="">
      <xdr:nvSpPr>
        <xdr:cNvPr id="385" name="フローチャート : 判断 384"/>
        <xdr:cNvSpPr/>
      </xdr:nvSpPr>
      <xdr:spPr>
        <a:xfrm>
          <a:off x="16129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143273</xdr:rowOff>
    </xdr:from>
    <xdr:ext cx="736600" cy="259045"/>
    <xdr:sp macro="" textlink="">
      <xdr:nvSpPr>
        <xdr:cNvPr id="386" name="テキスト ボックス 385"/>
        <xdr:cNvSpPr txBox="1"/>
      </xdr:nvSpPr>
      <xdr:spPr>
        <a:xfrm>
          <a:off x="15798800" y="7001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117348</xdr:rowOff>
    </xdr:from>
    <xdr:to>
      <xdr:col>22</xdr:col>
      <xdr:colOff>203200</xdr:colOff>
      <xdr:row>41</xdr:row>
      <xdr:rowOff>13462</xdr:rowOff>
    </xdr:to>
    <xdr:cxnSp macro="">
      <xdr:nvCxnSpPr>
        <xdr:cNvPr id="387" name="直線コネクタ 386"/>
        <xdr:cNvCxnSpPr/>
      </xdr:nvCxnSpPr>
      <xdr:spPr>
        <a:xfrm flipV="1">
          <a:off x="14401800" y="697534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134112</xdr:rowOff>
    </xdr:from>
    <xdr:to>
      <xdr:col>22</xdr:col>
      <xdr:colOff>254000</xdr:colOff>
      <xdr:row>41</xdr:row>
      <xdr:rowOff>64262</xdr:rowOff>
    </xdr:to>
    <xdr:sp macro="" textlink="">
      <xdr:nvSpPr>
        <xdr:cNvPr id="388" name="フローチャート : 判断 387"/>
        <xdr:cNvSpPr/>
      </xdr:nvSpPr>
      <xdr:spPr>
        <a:xfrm>
          <a:off x="15240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49039</xdr:rowOff>
    </xdr:from>
    <xdr:ext cx="762000" cy="259045"/>
    <xdr:sp macro="" textlink="">
      <xdr:nvSpPr>
        <xdr:cNvPr id="389" name="テキスト ボックス 388"/>
        <xdr:cNvSpPr txBox="1"/>
      </xdr:nvSpPr>
      <xdr:spPr>
        <a:xfrm>
          <a:off x="14909800" y="707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13462</xdr:rowOff>
    </xdr:from>
    <xdr:to>
      <xdr:col>21</xdr:col>
      <xdr:colOff>0</xdr:colOff>
      <xdr:row>41</xdr:row>
      <xdr:rowOff>61722</xdr:rowOff>
    </xdr:to>
    <xdr:cxnSp macro="">
      <xdr:nvCxnSpPr>
        <xdr:cNvPr id="390" name="直線コネクタ 389"/>
        <xdr:cNvCxnSpPr/>
      </xdr:nvCxnSpPr>
      <xdr:spPr>
        <a:xfrm flipV="1">
          <a:off x="13512800" y="704291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10922</xdr:rowOff>
    </xdr:from>
    <xdr:to>
      <xdr:col>21</xdr:col>
      <xdr:colOff>50800</xdr:colOff>
      <xdr:row>41</xdr:row>
      <xdr:rowOff>112522</xdr:rowOff>
    </xdr:to>
    <xdr:sp macro="" textlink="">
      <xdr:nvSpPr>
        <xdr:cNvPr id="391" name="フローチャート : 判断 390"/>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97299</xdr:rowOff>
    </xdr:from>
    <xdr:ext cx="762000" cy="259045"/>
    <xdr:sp macro="" textlink="">
      <xdr:nvSpPr>
        <xdr:cNvPr id="392" name="テキスト ボックス 391"/>
        <xdr:cNvSpPr txBox="1"/>
      </xdr:nvSpPr>
      <xdr:spPr>
        <a:xfrm>
          <a:off x="14020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68834</xdr:rowOff>
    </xdr:from>
    <xdr:to>
      <xdr:col>19</xdr:col>
      <xdr:colOff>533400</xdr:colOff>
      <xdr:row>41</xdr:row>
      <xdr:rowOff>170434</xdr:rowOff>
    </xdr:to>
    <xdr:sp macro="" textlink="">
      <xdr:nvSpPr>
        <xdr:cNvPr id="393" name="フローチャート : 判断 392"/>
        <xdr:cNvSpPr/>
      </xdr:nvSpPr>
      <xdr:spPr>
        <a:xfrm>
          <a:off x="13462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155211</xdr:rowOff>
    </xdr:from>
    <xdr:ext cx="762000" cy="259045"/>
    <xdr:sp macro="" textlink="">
      <xdr:nvSpPr>
        <xdr:cNvPr id="394" name="テキスト ボックス 393"/>
        <xdr:cNvSpPr txBox="1"/>
      </xdr:nvSpPr>
      <xdr:spPr>
        <a:xfrm>
          <a:off x="13131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160782</xdr:rowOff>
    </xdr:from>
    <xdr:to>
      <xdr:col>24</xdr:col>
      <xdr:colOff>609600</xdr:colOff>
      <xdr:row>40</xdr:row>
      <xdr:rowOff>90932</xdr:rowOff>
    </xdr:to>
    <xdr:sp macro="" textlink="">
      <xdr:nvSpPr>
        <xdr:cNvPr id="400" name="円/楕円 399"/>
        <xdr:cNvSpPr/>
      </xdr:nvSpPr>
      <xdr:spPr>
        <a:xfrm>
          <a:off x="169672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5859</xdr:rowOff>
    </xdr:from>
    <xdr:ext cx="762000" cy="259045"/>
    <xdr:sp macro="" textlink="">
      <xdr:nvSpPr>
        <xdr:cNvPr id="401" name="公債費負担の状況該当値テキスト"/>
        <xdr:cNvSpPr txBox="1"/>
      </xdr:nvSpPr>
      <xdr:spPr>
        <a:xfrm>
          <a:off x="17106900" y="6692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37592</xdr:rowOff>
    </xdr:from>
    <xdr:to>
      <xdr:col>23</xdr:col>
      <xdr:colOff>457200</xdr:colOff>
      <xdr:row>40</xdr:row>
      <xdr:rowOff>139192</xdr:rowOff>
    </xdr:to>
    <xdr:sp macro="" textlink="">
      <xdr:nvSpPr>
        <xdr:cNvPr id="402" name="円/楕円 401"/>
        <xdr:cNvSpPr/>
      </xdr:nvSpPr>
      <xdr:spPr>
        <a:xfrm>
          <a:off x="16129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149369</xdr:rowOff>
    </xdr:from>
    <xdr:ext cx="736600" cy="259045"/>
    <xdr:sp macro="" textlink="">
      <xdr:nvSpPr>
        <xdr:cNvPr id="403" name="テキスト ボックス 402"/>
        <xdr:cNvSpPr txBox="1"/>
      </xdr:nvSpPr>
      <xdr:spPr>
        <a:xfrm>
          <a:off x="15798800" y="6664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66548</xdr:rowOff>
    </xdr:from>
    <xdr:to>
      <xdr:col>22</xdr:col>
      <xdr:colOff>254000</xdr:colOff>
      <xdr:row>40</xdr:row>
      <xdr:rowOff>168148</xdr:rowOff>
    </xdr:to>
    <xdr:sp macro="" textlink="">
      <xdr:nvSpPr>
        <xdr:cNvPr id="404" name="円/楕円 403"/>
        <xdr:cNvSpPr/>
      </xdr:nvSpPr>
      <xdr:spPr>
        <a:xfrm>
          <a:off x="152400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6875</xdr:rowOff>
    </xdr:from>
    <xdr:ext cx="762000" cy="259045"/>
    <xdr:sp macro="" textlink="">
      <xdr:nvSpPr>
        <xdr:cNvPr id="405" name="テキスト ボックス 404"/>
        <xdr:cNvSpPr txBox="1"/>
      </xdr:nvSpPr>
      <xdr:spPr>
        <a:xfrm>
          <a:off x="14909800" y="669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134112</xdr:rowOff>
    </xdr:from>
    <xdr:to>
      <xdr:col>21</xdr:col>
      <xdr:colOff>50800</xdr:colOff>
      <xdr:row>41</xdr:row>
      <xdr:rowOff>64262</xdr:rowOff>
    </xdr:to>
    <xdr:sp macro="" textlink="">
      <xdr:nvSpPr>
        <xdr:cNvPr id="406" name="円/楕円 405"/>
        <xdr:cNvSpPr/>
      </xdr:nvSpPr>
      <xdr:spPr>
        <a:xfrm>
          <a:off x="14351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74439</xdr:rowOff>
    </xdr:from>
    <xdr:ext cx="762000" cy="259045"/>
    <xdr:sp macro="" textlink="">
      <xdr:nvSpPr>
        <xdr:cNvPr id="407" name="テキスト ボックス 406"/>
        <xdr:cNvSpPr txBox="1"/>
      </xdr:nvSpPr>
      <xdr:spPr>
        <a:xfrm>
          <a:off x="14020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10922</xdr:rowOff>
    </xdr:from>
    <xdr:to>
      <xdr:col>19</xdr:col>
      <xdr:colOff>533400</xdr:colOff>
      <xdr:row>41</xdr:row>
      <xdr:rowOff>112522</xdr:rowOff>
    </xdr:to>
    <xdr:sp macro="" textlink="">
      <xdr:nvSpPr>
        <xdr:cNvPr id="408" name="円/楕円 407"/>
        <xdr:cNvSpPr/>
      </xdr:nvSpPr>
      <xdr:spPr>
        <a:xfrm>
          <a:off x="13462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122699</xdr:rowOff>
    </xdr:from>
    <xdr:ext cx="762000" cy="259045"/>
    <xdr:sp macro="" textlink="">
      <xdr:nvSpPr>
        <xdr:cNvPr id="409" name="テキスト ボックス 408"/>
        <xdr:cNvSpPr txBox="1"/>
      </xdr:nvSpPr>
      <xdr:spPr>
        <a:xfrm>
          <a:off x="13131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[40.1%]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将来負担額は、一般会計における地方債の借入抑制や</a:t>
          </a:r>
          <a:r>
            <a:rPr kumimoji="1" lang="en-US" altLang="ja-JP" sz="1300">
              <a:solidFill>
                <a:schemeClr val="dk1"/>
              </a:solidFill>
              <a:effectLst/>
              <a:latin typeface="+mn-ea"/>
              <a:ea typeface="+mn-ea"/>
              <a:cs typeface="+mn-cs"/>
            </a:rPr>
            <a:t>PFI</a:t>
          </a:r>
          <a:r>
            <a:rPr kumimoji="1" lang="ja-JP" altLang="ja-JP" sz="1300">
              <a:solidFill>
                <a:schemeClr val="dk1"/>
              </a:solidFill>
              <a:effectLst/>
              <a:latin typeface="+mn-ea"/>
              <a:ea typeface="+mn-ea"/>
              <a:cs typeface="+mn-cs"/>
            </a:rPr>
            <a:t>事業の元金返済などによる債務負担行為額の減により総額として減少したが、将来負担額から控除される地方債残高に係る交付税の</a:t>
          </a:r>
          <a:r>
            <a:rPr kumimoji="1" lang="ja-JP" altLang="en-US" sz="1300">
              <a:solidFill>
                <a:schemeClr val="dk1"/>
              </a:solidFill>
              <a:effectLst/>
              <a:latin typeface="+mn-ea"/>
              <a:ea typeface="+mn-ea"/>
              <a:cs typeface="+mn-cs"/>
            </a:rPr>
            <a:t>算入</a:t>
          </a:r>
          <a:r>
            <a:rPr kumimoji="1" lang="ja-JP" altLang="ja-JP" sz="1300">
              <a:solidFill>
                <a:schemeClr val="dk1"/>
              </a:solidFill>
              <a:effectLst/>
              <a:latin typeface="+mn-ea"/>
              <a:ea typeface="+mn-ea"/>
              <a:cs typeface="+mn-cs"/>
            </a:rPr>
            <a:t>見込額が減少したことなどにより、平成</a:t>
          </a:r>
          <a:r>
            <a:rPr kumimoji="1" lang="en-US" altLang="ja-JP" sz="1300">
              <a:solidFill>
                <a:schemeClr val="dk1"/>
              </a:solidFill>
              <a:effectLst/>
              <a:latin typeface="+mn-ea"/>
              <a:ea typeface="+mn-ea"/>
              <a:cs typeface="+mn-cs"/>
            </a:rPr>
            <a:t>27</a:t>
          </a:r>
          <a:r>
            <a:rPr kumimoji="1" lang="ja-JP" altLang="ja-JP" sz="1300">
              <a:solidFill>
                <a:schemeClr val="dk1"/>
              </a:solidFill>
              <a:effectLst/>
              <a:latin typeface="+mn-ea"/>
              <a:ea typeface="+mn-ea"/>
              <a:cs typeface="+mn-cs"/>
            </a:rPr>
            <a:t>年度の将来負担比率は前年度から</a:t>
          </a:r>
          <a:r>
            <a:rPr kumimoji="1" lang="en-US" altLang="ja-JP" sz="1300">
              <a:solidFill>
                <a:schemeClr val="dk1"/>
              </a:solidFill>
              <a:effectLst/>
              <a:latin typeface="+mn-ea"/>
              <a:ea typeface="+mn-ea"/>
              <a:cs typeface="+mn-cs"/>
            </a:rPr>
            <a:t>0.3</a:t>
          </a:r>
          <a:r>
            <a:rPr kumimoji="1" lang="ja-JP" altLang="ja-JP" sz="1300">
              <a:solidFill>
                <a:schemeClr val="dk1"/>
              </a:solidFill>
              <a:effectLst/>
              <a:latin typeface="+mn-ea"/>
              <a:ea typeface="+mn-ea"/>
              <a:cs typeface="+mn-cs"/>
            </a:rPr>
            <a:t>ポイント増の</a:t>
          </a:r>
          <a:r>
            <a:rPr kumimoji="1" lang="en-US" altLang="ja-JP" sz="1300">
              <a:solidFill>
                <a:schemeClr val="dk1"/>
              </a:solidFill>
              <a:effectLst/>
              <a:latin typeface="+mn-ea"/>
              <a:ea typeface="+mn-ea"/>
              <a:cs typeface="+mn-cs"/>
            </a:rPr>
            <a:t>40.1</a:t>
          </a:r>
          <a:r>
            <a:rPr kumimoji="1" lang="ja-JP" altLang="ja-JP" sz="1300">
              <a:solidFill>
                <a:schemeClr val="dk1"/>
              </a:solidFill>
              <a:effectLst/>
              <a:latin typeface="+mn-ea"/>
              <a:ea typeface="+mn-ea"/>
              <a:cs typeface="+mn-cs"/>
            </a:rPr>
            <a:t>ポイントとなった。類似団体の平均は下回っているものの全国平均や愛知県平均を上回ってしまったため、</a:t>
          </a:r>
          <a:r>
            <a:rPr kumimoji="1" lang="ja-JP" altLang="en-US" sz="1300">
              <a:solidFill>
                <a:schemeClr val="dk1"/>
              </a:solidFill>
              <a:effectLst/>
              <a:latin typeface="+mn-ea"/>
              <a:ea typeface="+mn-ea"/>
              <a:cs typeface="+mn-cs"/>
            </a:rPr>
            <a:t>地方債の計画的な借入</a:t>
          </a:r>
          <a:r>
            <a:rPr kumimoji="1" lang="ja-JP" altLang="ja-JP" sz="1300">
              <a:solidFill>
                <a:schemeClr val="dk1"/>
              </a:solidFill>
              <a:effectLst/>
              <a:latin typeface="+mn-ea"/>
              <a:ea typeface="+mn-ea"/>
              <a:cs typeface="+mn-cs"/>
            </a:rPr>
            <a:t>により一層の将来負担の低減に努める。</a:t>
          </a:r>
          <a:endParaRPr lang="ja-JP" altLang="ja-JP" sz="1300">
            <a:effectLst/>
            <a:latin typeface="+mn-ea"/>
            <a:ea typeface="+mn-ea"/>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149648</xdr:rowOff>
    </xdr:to>
    <xdr:cxnSp macro="">
      <xdr:nvCxnSpPr>
        <xdr:cNvPr id="438" name="直線コネクタ 437"/>
        <xdr:cNvCxnSpPr/>
      </xdr:nvCxnSpPr>
      <xdr:spPr>
        <a:xfrm flipV="1">
          <a:off x="17018000" y="2370667"/>
          <a:ext cx="0" cy="13794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121725</xdr:rowOff>
    </xdr:from>
    <xdr:ext cx="762000" cy="259045"/>
    <xdr:sp macro="" textlink="">
      <xdr:nvSpPr>
        <xdr:cNvPr id="439" name="将来負担の状況最小値テキスト"/>
        <xdr:cNvSpPr txBox="1"/>
      </xdr:nvSpPr>
      <xdr:spPr>
        <a:xfrm>
          <a:off x="17106900" y="372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171.5</a:t>
          </a:r>
          <a:endParaRPr kumimoji="1" lang="ja-JP" altLang="en-US" sz="1000" b="1">
            <a:latin typeface="ＭＳ Ｐゴシック"/>
          </a:endParaRPr>
        </a:p>
      </xdr:txBody>
    </xdr:sp>
    <xdr:clientData/>
  </xdr:oneCellAnchor>
  <xdr:twoCellAnchor>
    <xdr:from>
      <xdr:col>24</xdr:col>
      <xdr:colOff>469900</xdr:colOff>
      <xdr:row>21</xdr:row>
      <xdr:rowOff>149648</xdr:rowOff>
    </xdr:from>
    <xdr:to>
      <xdr:col>24</xdr:col>
      <xdr:colOff>647700</xdr:colOff>
      <xdr:row>21</xdr:row>
      <xdr:rowOff>149648</xdr:rowOff>
    </xdr:to>
    <xdr:cxnSp macro="">
      <xdr:nvCxnSpPr>
        <xdr:cNvPr id="440" name="直線コネクタ 439"/>
        <xdr:cNvCxnSpPr/>
      </xdr:nvCxnSpPr>
      <xdr:spPr>
        <a:xfrm>
          <a:off x="16929100" y="375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119041</xdr:rowOff>
    </xdr:from>
    <xdr:to>
      <xdr:col>24</xdr:col>
      <xdr:colOff>558800</xdr:colOff>
      <xdr:row>15</xdr:row>
      <xdr:rowOff>121454</xdr:rowOff>
    </xdr:to>
    <xdr:cxnSp macro="">
      <xdr:nvCxnSpPr>
        <xdr:cNvPr id="443" name="直線コネクタ 442"/>
        <xdr:cNvCxnSpPr/>
      </xdr:nvCxnSpPr>
      <xdr:spPr>
        <a:xfrm>
          <a:off x="16179800" y="2690791"/>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53188</xdr:rowOff>
    </xdr:from>
    <xdr:ext cx="762000" cy="259045"/>
    <xdr:sp macro="" textlink="">
      <xdr:nvSpPr>
        <xdr:cNvPr id="444" name="将来負担の状況平均値テキスト"/>
        <xdr:cNvSpPr txBox="1"/>
      </xdr:nvSpPr>
      <xdr:spPr>
        <a:xfrm>
          <a:off x="17106900" y="2624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41.4</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81111</xdr:rowOff>
    </xdr:from>
    <xdr:to>
      <xdr:col>24</xdr:col>
      <xdr:colOff>609600</xdr:colOff>
      <xdr:row>16</xdr:row>
      <xdr:rowOff>11261</xdr:rowOff>
    </xdr:to>
    <xdr:sp macro="" textlink="">
      <xdr:nvSpPr>
        <xdr:cNvPr id="445" name="フローチャート : 判断 444"/>
        <xdr:cNvSpPr/>
      </xdr:nvSpPr>
      <xdr:spPr>
        <a:xfrm>
          <a:off x="169672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119041</xdr:rowOff>
    </xdr:from>
    <xdr:to>
      <xdr:col>23</xdr:col>
      <xdr:colOff>406400</xdr:colOff>
      <xdr:row>16</xdr:row>
      <xdr:rowOff>24003</xdr:rowOff>
    </xdr:to>
    <xdr:cxnSp macro="">
      <xdr:nvCxnSpPr>
        <xdr:cNvPr id="446" name="直線コネクタ 445"/>
        <xdr:cNvCxnSpPr/>
      </xdr:nvCxnSpPr>
      <xdr:spPr>
        <a:xfrm flipV="1">
          <a:off x="15290800" y="2690791"/>
          <a:ext cx="8890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126153</xdr:rowOff>
    </xdr:from>
    <xdr:to>
      <xdr:col>23</xdr:col>
      <xdr:colOff>457200</xdr:colOff>
      <xdr:row>16</xdr:row>
      <xdr:rowOff>56303</xdr:rowOff>
    </xdr:to>
    <xdr:sp macro="" textlink="">
      <xdr:nvSpPr>
        <xdr:cNvPr id="447" name="フローチャート : 判断 446"/>
        <xdr:cNvSpPr/>
      </xdr:nvSpPr>
      <xdr:spPr>
        <a:xfrm>
          <a:off x="16129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41080</xdr:rowOff>
    </xdr:from>
    <xdr:ext cx="736600" cy="259045"/>
    <xdr:sp macro="" textlink="">
      <xdr:nvSpPr>
        <xdr:cNvPr id="448" name="テキスト ボックス 447"/>
        <xdr:cNvSpPr txBox="1"/>
      </xdr:nvSpPr>
      <xdr:spPr>
        <a:xfrm>
          <a:off x="15798800" y="2784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24003</xdr:rowOff>
    </xdr:from>
    <xdr:to>
      <xdr:col>22</xdr:col>
      <xdr:colOff>203200</xdr:colOff>
      <xdr:row>16</xdr:row>
      <xdr:rowOff>45720</xdr:rowOff>
    </xdr:to>
    <xdr:cxnSp macro="">
      <xdr:nvCxnSpPr>
        <xdr:cNvPr id="449" name="直線コネクタ 448"/>
        <xdr:cNvCxnSpPr/>
      </xdr:nvCxnSpPr>
      <xdr:spPr>
        <a:xfrm flipV="1">
          <a:off x="14401800" y="2767203"/>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14224</xdr:rowOff>
    </xdr:from>
    <xdr:to>
      <xdr:col>22</xdr:col>
      <xdr:colOff>254000</xdr:colOff>
      <xdr:row>16</xdr:row>
      <xdr:rowOff>115824</xdr:rowOff>
    </xdr:to>
    <xdr:sp macro="" textlink="">
      <xdr:nvSpPr>
        <xdr:cNvPr id="450" name="フローチャート : 判断 449"/>
        <xdr:cNvSpPr/>
      </xdr:nvSpPr>
      <xdr:spPr>
        <a:xfrm>
          <a:off x="15240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100601</xdr:rowOff>
    </xdr:from>
    <xdr:ext cx="762000" cy="259045"/>
    <xdr:sp macro="" textlink="">
      <xdr:nvSpPr>
        <xdr:cNvPr id="451" name="テキスト ボックス 450"/>
        <xdr:cNvSpPr txBox="1"/>
      </xdr:nvSpPr>
      <xdr:spPr>
        <a:xfrm>
          <a:off x="14909800" y="284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45720</xdr:rowOff>
    </xdr:from>
    <xdr:to>
      <xdr:col>21</xdr:col>
      <xdr:colOff>0</xdr:colOff>
      <xdr:row>16</xdr:row>
      <xdr:rowOff>86741</xdr:rowOff>
    </xdr:to>
    <xdr:cxnSp macro="">
      <xdr:nvCxnSpPr>
        <xdr:cNvPr id="452" name="直線コネクタ 451"/>
        <xdr:cNvCxnSpPr/>
      </xdr:nvCxnSpPr>
      <xdr:spPr>
        <a:xfrm flipV="1">
          <a:off x="13512800" y="2788920"/>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80984</xdr:rowOff>
    </xdr:from>
    <xdr:to>
      <xdr:col>21</xdr:col>
      <xdr:colOff>50800</xdr:colOff>
      <xdr:row>17</xdr:row>
      <xdr:rowOff>11134</xdr:rowOff>
    </xdr:to>
    <xdr:sp macro="" textlink="">
      <xdr:nvSpPr>
        <xdr:cNvPr id="453" name="フローチャート : 判断 452"/>
        <xdr:cNvSpPr/>
      </xdr:nvSpPr>
      <xdr:spPr>
        <a:xfrm>
          <a:off x="14351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167361</xdr:rowOff>
    </xdr:from>
    <xdr:ext cx="762000" cy="259045"/>
    <xdr:sp macro="" textlink="">
      <xdr:nvSpPr>
        <xdr:cNvPr id="454" name="テキスト ボックス 453"/>
        <xdr:cNvSpPr txBox="1"/>
      </xdr:nvSpPr>
      <xdr:spPr>
        <a:xfrm>
          <a:off x="14020800" y="2910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423</xdr:rowOff>
    </xdr:from>
    <xdr:to>
      <xdr:col>19</xdr:col>
      <xdr:colOff>533400</xdr:colOff>
      <xdr:row>17</xdr:row>
      <xdr:rowOff>102023</xdr:rowOff>
    </xdr:to>
    <xdr:sp macro="" textlink="">
      <xdr:nvSpPr>
        <xdr:cNvPr id="455" name="フローチャート : 判断 454"/>
        <xdr:cNvSpPr/>
      </xdr:nvSpPr>
      <xdr:spPr>
        <a:xfrm>
          <a:off x="13462000" y="291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86800</xdr:rowOff>
    </xdr:from>
    <xdr:ext cx="762000" cy="259045"/>
    <xdr:sp macro="" textlink="">
      <xdr:nvSpPr>
        <xdr:cNvPr id="456" name="テキスト ボックス 455"/>
        <xdr:cNvSpPr txBox="1"/>
      </xdr:nvSpPr>
      <xdr:spPr>
        <a:xfrm>
          <a:off x="13131800" y="300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70654</xdr:rowOff>
    </xdr:from>
    <xdr:to>
      <xdr:col>24</xdr:col>
      <xdr:colOff>609600</xdr:colOff>
      <xdr:row>16</xdr:row>
      <xdr:rowOff>804</xdr:rowOff>
    </xdr:to>
    <xdr:sp macro="" textlink="">
      <xdr:nvSpPr>
        <xdr:cNvPr id="462" name="円/楕円 461"/>
        <xdr:cNvSpPr/>
      </xdr:nvSpPr>
      <xdr:spPr>
        <a:xfrm>
          <a:off x="16967200" y="264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87181</xdr:rowOff>
    </xdr:from>
    <xdr:ext cx="762000" cy="259045"/>
    <xdr:sp macro="" textlink="">
      <xdr:nvSpPr>
        <xdr:cNvPr id="463" name="将来負担の状況該当値テキスト"/>
        <xdr:cNvSpPr txBox="1"/>
      </xdr:nvSpPr>
      <xdr:spPr>
        <a:xfrm>
          <a:off x="17106900" y="248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40.1</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68241</xdr:rowOff>
    </xdr:from>
    <xdr:to>
      <xdr:col>23</xdr:col>
      <xdr:colOff>457200</xdr:colOff>
      <xdr:row>15</xdr:row>
      <xdr:rowOff>169841</xdr:rowOff>
    </xdr:to>
    <xdr:sp macro="" textlink="">
      <xdr:nvSpPr>
        <xdr:cNvPr id="464" name="円/楕円 463"/>
        <xdr:cNvSpPr/>
      </xdr:nvSpPr>
      <xdr:spPr>
        <a:xfrm>
          <a:off x="16129000" y="263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8568</xdr:rowOff>
    </xdr:from>
    <xdr:ext cx="736600" cy="259045"/>
    <xdr:sp macro="" textlink="">
      <xdr:nvSpPr>
        <xdr:cNvPr id="465" name="テキスト ボックス 464"/>
        <xdr:cNvSpPr txBox="1"/>
      </xdr:nvSpPr>
      <xdr:spPr>
        <a:xfrm>
          <a:off x="15798800" y="2408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39.8</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144653</xdr:rowOff>
    </xdr:from>
    <xdr:to>
      <xdr:col>22</xdr:col>
      <xdr:colOff>254000</xdr:colOff>
      <xdr:row>16</xdr:row>
      <xdr:rowOff>74803</xdr:rowOff>
    </xdr:to>
    <xdr:sp macro="" textlink="">
      <xdr:nvSpPr>
        <xdr:cNvPr id="466" name="円/楕円 465"/>
        <xdr:cNvSpPr/>
      </xdr:nvSpPr>
      <xdr:spPr>
        <a:xfrm>
          <a:off x="15240000" y="271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84980</xdr:rowOff>
    </xdr:from>
    <xdr:ext cx="762000" cy="259045"/>
    <xdr:sp macro="" textlink="">
      <xdr:nvSpPr>
        <xdr:cNvPr id="467" name="テキスト ボックス 466"/>
        <xdr:cNvSpPr txBox="1"/>
      </xdr:nvSpPr>
      <xdr:spPr>
        <a:xfrm>
          <a:off x="14909800" y="2485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49.3</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166370</xdr:rowOff>
    </xdr:from>
    <xdr:to>
      <xdr:col>21</xdr:col>
      <xdr:colOff>50800</xdr:colOff>
      <xdr:row>16</xdr:row>
      <xdr:rowOff>96520</xdr:rowOff>
    </xdr:to>
    <xdr:sp macro="" textlink="">
      <xdr:nvSpPr>
        <xdr:cNvPr id="468" name="円/楕円 467"/>
        <xdr:cNvSpPr/>
      </xdr:nvSpPr>
      <xdr:spPr>
        <a:xfrm>
          <a:off x="14351000" y="273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106697</xdr:rowOff>
    </xdr:from>
    <xdr:ext cx="762000" cy="259045"/>
    <xdr:sp macro="" textlink="">
      <xdr:nvSpPr>
        <xdr:cNvPr id="469" name="テキスト ボックス 468"/>
        <xdr:cNvSpPr txBox="1"/>
      </xdr:nvSpPr>
      <xdr:spPr>
        <a:xfrm>
          <a:off x="14020800" y="250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52.0</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35941</xdr:rowOff>
    </xdr:from>
    <xdr:to>
      <xdr:col>19</xdr:col>
      <xdr:colOff>533400</xdr:colOff>
      <xdr:row>16</xdr:row>
      <xdr:rowOff>137541</xdr:rowOff>
    </xdr:to>
    <xdr:sp macro="" textlink="">
      <xdr:nvSpPr>
        <xdr:cNvPr id="470" name="円/楕円 469"/>
        <xdr:cNvSpPr/>
      </xdr:nvSpPr>
      <xdr:spPr>
        <a:xfrm>
          <a:off x="13462000" y="277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147718</xdr:rowOff>
    </xdr:from>
    <xdr:ext cx="762000" cy="259045"/>
    <xdr:sp macro="" textlink="">
      <xdr:nvSpPr>
        <xdr:cNvPr id="471" name="テキスト ボックス 470"/>
        <xdr:cNvSpPr txBox="1"/>
      </xdr:nvSpPr>
      <xdr:spPr>
        <a:xfrm>
          <a:off x="13131800" y="2548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愛知県豊橋市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378,485
364,406
261.86
122,543,337
118,074,888
4,223,270
71,656,867
99,831,707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40.1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ea"/>
              <a:ea typeface="+mn-ea"/>
              <a:cs typeface="+mn-cs"/>
            </a:rPr>
            <a:t>人件費に係る経常収支比率は、</a:t>
          </a:r>
          <a:r>
            <a:rPr kumimoji="1" lang="ja-JP" altLang="ja-JP" sz="1300">
              <a:solidFill>
                <a:schemeClr val="dk1"/>
              </a:solidFill>
              <a:effectLst/>
              <a:latin typeface="+mn-ea"/>
              <a:ea typeface="+mn-ea"/>
              <a:cs typeface="+mn-cs"/>
            </a:rPr>
            <a:t>人事院勧告に伴う給与改定</a:t>
          </a:r>
          <a:r>
            <a:rPr kumimoji="1" lang="ja-JP" altLang="en-US" sz="1300">
              <a:solidFill>
                <a:schemeClr val="dk1"/>
              </a:solidFill>
              <a:effectLst/>
              <a:latin typeface="+mn-ea"/>
              <a:ea typeface="+mn-ea"/>
              <a:cs typeface="+mn-cs"/>
            </a:rPr>
            <a:t>など</a:t>
          </a:r>
          <a:r>
            <a:rPr kumimoji="1" lang="ja-JP" altLang="ja-JP" sz="1300">
              <a:solidFill>
                <a:schemeClr val="dk1"/>
              </a:solidFill>
              <a:effectLst/>
              <a:latin typeface="+mn-ea"/>
              <a:ea typeface="+mn-ea"/>
              <a:cs typeface="+mn-cs"/>
            </a:rPr>
            <a:t>を実施したことにより</a:t>
          </a:r>
          <a:r>
            <a:rPr kumimoji="1" lang="ja-JP" altLang="en-US"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26</a:t>
          </a:r>
          <a:r>
            <a:rPr kumimoji="1" lang="ja-JP" altLang="ja-JP" sz="1300">
              <a:solidFill>
                <a:schemeClr val="dk1"/>
              </a:solidFill>
              <a:effectLst/>
              <a:latin typeface="+mn-ea"/>
              <a:ea typeface="+mn-ea"/>
              <a:cs typeface="+mn-cs"/>
            </a:rPr>
            <a:t>年度に比べ</a:t>
          </a:r>
          <a:r>
            <a:rPr kumimoji="1" lang="en-US" altLang="ja-JP" sz="1300">
              <a:solidFill>
                <a:schemeClr val="dk1"/>
              </a:solidFill>
              <a:effectLst/>
              <a:latin typeface="+mn-ea"/>
              <a:ea typeface="+mn-ea"/>
              <a:cs typeface="+mn-cs"/>
            </a:rPr>
            <a:t>0.6</a:t>
          </a:r>
          <a:r>
            <a:rPr kumimoji="1" lang="ja-JP" altLang="ja-JP" sz="1300">
              <a:solidFill>
                <a:schemeClr val="dk1"/>
              </a:solidFill>
              <a:effectLst/>
              <a:latin typeface="+mn-ea"/>
              <a:ea typeface="+mn-ea"/>
              <a:cs typeface="+mn-cs"/>
            </a:rPr>
            <a:t>ポイント</a:t>
          </a:r>
          <a:r>
            <a:rPr kumimoji="1" lang="ja-JP" altLang="en-US" sz="1300">
              <a:solidFill>
                <a:schemeClr val="dk1"/>
              </a:solidFill>
              <a:effectLst/>
              <a:latin typeface="+mn-ea"/>
              <a:ea typeface="+mn-ea"/>
              <a:cs typeface="+mn-cs"/>
            </a:rPr>
            <a:t>上昇</a:t>
          </a:r>
          <a:r>
            <a:rPr kumimoji="1" lang="ja-JP" altLang="ja-JP" sz="1300">
              <a:solidFill>
                <a:schemeClr val="dk1"/>
              </a:solidFill>
              <a:effectLst/>
              <a:latin typeface="+mn-ea"/>
              <a:ea typeface="+mn-ea"/>
              <a:cs typeface="+mn-cs"/>
            </a:rPr>
            <a:t>した</a:t>
          </a:r>
          <a:r>
            <a:rPr kumimoji="1" lang="ja-JP" altLang="en-US" sz="1300">
              <a:solidFill>
                <a:schemeClr val="dk1"/>
              </a:solidFill>
              <a:effectLst/>
              <a:latin typeface="+mn-ea"/>
              <a:ea typeface="+mn-ea"/>
              <a:cs typeface="+mn-cs"/>
            </a:rPr>
            <a:t>。しかしながら、</a:t>
          </a:r>
          <a:r>
            <a:rPr kumimoji="1" lang="ja-JP" altLang="ja-JP" sz="1300">
              <a:solidFill>
                <a:schemeClr val="dk1"/>
              </a:solidFill>
              <a:effectLst/>
              <a:latin typeface="+mn-ea"/>
              <a:ea typeface="+mn-ea"/>
              <a:cs typeface="+mn-cs"/>
            </a:rPr>
            <a:t>職員数は類似団体と比較して少なく、人件費についても類似団体内ではやや上位に位置している。今後も引き続き総人件費の抑制に努める。</a:t>
          </a:r>
          <a:endParaRPr lang="ja-JP" altLang="ja-JP" sz="1300">
            <a:effectLst/>
            <a:latin typeface="+mn-ea"/>
            <a:ea typeface="+mn-ea"/>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88900</xdr:rowOff>
    </xdr:from>
    <xdr:to>
      <xdr:col>7</xdr:col>
      <xdr:colOff>15875</xdr:colOff>
      <xdr:row>41</xdr:row>
      <xdr:rowOff>146050</xdr:rowOff>
    </xdr:to>
    <xdr:cxnSp macro="">
      <xdr:nvCxnSpPr>
        <xdr:cNvPr id="63" name="直線コネクタ 62"/>
        <xdr:cNvCxnSpPr/>
      </xdr:nvCxnSpPr>
      <xdr:spPr>
        <a:xfrm flipV="1">
          <a:off x="4826000" y="55753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4"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5" name="直線コネクタ 64"/>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3827</xdr:rowOff>
    </xdr:from>
    <xdr:ext cx="762000" cy="259045"/>
    <xdr:sp macro="" textlink="">
      <xdr:nvSpPr>
        <xdr:cNvPr id="66" name="人件費最大値テキスト"/>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6</xdr:col>
      <xdr:colOff>612775</xdr:colOff>
      <xdr:row>32</xdr:row>
      <xdr:rowOff>88900</xdr:rowOff>
    </xdr:from>
    <xdr:to>
      <xdr:col>7</xdr:col>
      <xdr:colOff>104775</xdr:colOff>
      <xdr:row>32</xdr:row>
      <xdr:rowOff>88900</xdr:rowOff>
    </xdr:to>
    <xdr:cxnSp macro="">
      <xdr:nvCxnSpPr>
        <xdr:cNvPr id="67" name="直線コネクタ 66"/>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26307</xdr:rowOff>
    </xdr:from>
    <xdr:to>
      <xdr:col>7</xdr:col>
      <xdr:colOff>15875</xdr:colOff>
      <xdr:row>37</xdr:row>
      <xdr:rowOff>91622</xdr:rowOff>
    </xdr:to>
    <xdr:cxnSp macro="">
      <xdr:nvCxnSpPr>
        <xdr:cNvPr id="68" name="直線コネクタ 67"/>
        <xdr:cNvCxnSpPr/>
      </xdr:nvCxnSpPr>
      <xdr:spPr>
        <a:xfrm>
          <a:off x="3987800" y="63699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89099</xdr:rowOff>
    </xdr:from>
    <xdr:ext cx="762000" cy="259045"/>
    <xdr:sp macro="" textlink="">
      <xdr:nvSpPr>
        <xdr:cNvPr id="69" name="人件費平均値テキスト"/>
        <xdr:cNvSpPr txBox="1"/>
      </xdr:nvSpPr>
      <xdr:spPr>
        <a:xfrm>
          <a:off x="4914900" y="643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70" name="フローチャート : 判断 69"/>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165100</xdr:rowOff>
    </xdr:from>
    <xdr:to>
      <xdr:col>5</xdr:col>
      <xdr:colOff>549275</xdr:colOff>
      <xdr:row>37</xdr:row>
      <xdr:rowOff>26307</xdr:rowOff>
    </xdr:to>
    <xdr:cxnSp macro="">
      <xdr:nvCxnSpPr>
        <xdr:cNvPr id="71" name="直線コネクタ 70"/>
        <xdr:cNvCxnSpPr/>
      </xdr:nvCxnSpPr>
      <xdr:spPr>
        <a:xfrm>
          <a:off x="3098800" y="6337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117022</xdr:rowOff>
    </xdr:from>
    <xdr:to>
      <xdr:col>5</xdr:col>
      <xdr:colOff>600075</xdr:colOff>
      <xdr:row>38</xdr:row>
      <xdr:rowOff>47172</xdr:rowOff>
    </xdr:to>
    <xdr:sp macro="" textlink="">
      <xdr:nvSpPr>
        <xdr:cNvPr id="72" name="フローチャート : 判断 71"/>
        <xdr:cNvSpPr/>
      </xdr:nvSpPr>
      <xdr:spPr>
        <a:xfrm>
          <a:off x="3937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31949</xdr:rowOff>
    </xdr:from>
    <xdr:ext cx="736600" cy="259045"/>
    <xdr:sp macro="" textlink="">
      <xdr:nvSpPr>
        <xdr:cNvPr id="73" name="テキスト ボックス 72"/>
        <xdr:cNvSpPr txBox="1"/>
      </xdr:nvSpPr>
      <xdr:spPr>
        <a:xfrm>
          <a:off x="3606800" y="654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165100</xdr:rowOff>
    </xdr:from>
    <xdr:to>
      <xdr:col>4</xdr:col>
      <xdr:colOff>346075</xdr:colOff>
      <xdr:row>37</xdr:row>
      <xdr:rowOff>135164</xdr:rowOff>
    </xdr:to>
    <xdr:cxnSp macro="">
      <xdr:nvCxnSpPr>
        <xdr:cNvPr id="74" name="直線コネクタ 73"/>
        <xdr:cNvCxnSpPr/>
      </xdr:nvCxnSpPr>
      <xdr:spPr>
        <a:xfrm flipV="1">
          <a:off x="2209800" y="6337300"/>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117022</xdr:rowOff>
    </xdr:from>
    <xdr:to>
      <xdr:col>4</xdr:col>
      <xdr:colOff>396875</xdr:colOff>
      <xdr:row>38</xdr:row>
      <xdr:rowOff>47172</xdr:rowOff>
    </xdr:to>
    <xdr:sp macro="" textlink="">
      <xdr:nvSpPr>
        <xdr:cNvPr id="75" name="フローチャート : 判断 74"/>
        <xdr:cNvSpPr/>
      </xdr:nvSpPr>
      <xdr:spPr>
        <a:xfrm>
          <a:off x="3048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31949</xdr:rowOff>
    </xdr:from>
    <xdr:ext cx="762000" cy="259045"/>
    <xdr:sp macro="" textlink="">
      <xdr:nvSpPr>
        <xdr:cNvPr id="76" name="テキスト ボックス 75"/>
        <xdr:cNvSpPr txBox="1"/>
      </xdr:nvSpPr>
      <xdr:spPr>
        <a:xfrm>
          <a:off x="2717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135164</xdr:rowOff>
    </xdr:from>
    <xdr:to>
      <xdr:col>3</xdr:col>
      <xdr:colOff>142875</xdr:colOff>
      <xdr:row>37</xdr:row>
      <xdr:rowOff>135164</xdr:rowOff>
    </xdr:to>
    <xdr:cxnSp macro="">
      <xdr:nvCxnSpPr>
        <xdr:cNvPr id="77" name="直線コネクタ 76"/>
        <xdr:cNvCxnSpPr/>
      </xdr:nvCxnSpPr>
      <xdr:spPr>
        <a:xfrm>
          <a:off x="1320800" y="64788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65315</xdr:rowOff>
    </xdr:from>
    <xdr:to>
      <xdr:col>3</xdr:col>
      <xdr:colOff>193675</xdr:colOff>
      <xdr:row>38</xdr:row>
      <xdr:rowOff>166915</xdr:rowOff>
    </xdr:to>
    <xdr:sp macro="" textlink="">
      <xdr:nvSpPr>
        <xdr:cNvPr id="78" name="フローチャート : 判断 77"/>
        <xdr:cNvSpPr/>
      </xdr:nvSpPr>
      <xdr:spPr>
        <a:xfrm>
          <a:off x="2159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151692</xdr:rowOff>
    </xdr:from>
    <xdr:ext cx="762000" cy="259045"/>
    <xdr:sp macro="" textlink="">
      <xdr:nvSpPr>
        <xdr:cNvPr id="79" name="テキスト ボックス 78"/>
        <xdr:cNvSpPr txBox="1"/>
      </xdr:nvSpPr>
      <xdr:spPr>
        <a:xfrm>
          <a:off x="1828800" y="666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141515</xdr:rowOff>
    </xdr:from>
    <xdr:to>
      <xdr:col>1</xdr:col>
      <xdr:colOff>676275</xdr:colOff>
      <xdr:row>39</xdr:row>
      <xdr:rowOff>71665</xdr:rowOff>
    </xdr:to>
    <xdr:sp macro="" textlink="">
      <xdr:nvSpPr>
        <xdr:cNvPr id="80" name="フローチャート : 判断 79"/>
        <xdr:cNvSpPr/>
      </xdr:nvSpPr>
      <xdr:spPr>
        <a:xfrm>
          <a:off x="1270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56442</xdr:rowOff>
    </xdr:from>
    <xdr:ext cx="762000" cy="259045"/>
    <xdr:sp macro="" textlink="">
      <xdr:nvSpPr>
        <xdr:cNvPr id="81" name="テキスト ボックス 80"/>
        <xdr:cNvSpPr txBox="1"/>
      </xdr:nvSpPr>
      <xdr:spPr>
        <a:xfrm>
          <a:off x="939800" y="674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40822</xdr:rowOff>
    </xdr:from>
    <xdr:to>
      <xdr:col>7</xdr:col>
      <xdr:colOff>66675</xdr:colOff>
      <xdr:row>37</xdr:row>
      <xdr:rowOff>142422</xdr:rowOff>
    </xdr:to>
    <xdr:sp macro="" textlink="">
      <xdr:nvSpPr>
        <xdr:cNvPr id="87" name="円/楕円 86"/>
        <xdr:cNvSpPr/>
      </xdr:nvSpPr>
      <xdr:spPr>
        <a:xfrm>
          <a:off x="4775200" y="638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57349</xdr:rowOff>
    </xdr:from>
    <xdr:ext cx="762000" cy="259045"/>
    <xdr:sp macro="" textlink="">
      <xdr:nvSpPr>
        <xdr:cNvPr id="88" name="人件費該当値テキスト"/>
        <xdr:cNvSpPr txBox="1"/>
      </xdr:nvSpPr>
      <xdr:spPr>
        <a:xfrm>
          <a:off x="4914900" y="6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146957</xdr:rowOff>
    </xdr:from>
    <xdr:to>
      <xdr:col>5</xdr:col>
      <xdr:colOff>600075</xdr:colOff>
      <xdr:row>37</xdr:row>
      <xdr:rowOff>77107</xdr:rowOff>
    </xdr:to>
    <xdr:sp macro="" textlink="">
      <xdr:nvSpPr>
        <xdr:cNvPr id="89" name="円/楕円 88"/>
        <xdr:cNvSpPr/>
      </xdr:nvSpPr>
      <xdr:spPr>
        <a:xfrm>
          <a:off x="3937000" y="63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87284</xdr:rowOff>
    </xdr:from>
    <xdr:ext cx="736600" cy="259045"/>
    <xdr:sp macro="" textlink="">
      <xdr:nvSpPr>
        <xdr:cNvPr id="90" name="テキスト ボックス 89"/>
        <xdr:cNvSpPr txBox="1"/>
      </xdr:nvSpPr>
      <xdr:spPr>
        <a:xfrm>
          <a:off x="3606800" y="6088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114300</xdr:rowOff>
    </xdr:from>
    <xdr:to>
      <xdr:col>4</xdr:col>
      <xdr:colOff>396875</xdr:colOff>
      <xdr:row>37</xdr:row>
      <xdr:rowOff>44450</xdr:rowOff>
    </xdr:to>
    <xdr:sp macro="" textlink="">
      <xdr:nvSpPr>
        <xdr:cNvPr id="91" name="円/楕円 90"/>
        <xdr:cNvSpPr/>
      </xdr:nvSpPr>
      <xdr:spPr>
        <a:xfrm>
          <a:off x="3048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54627</xdr:rowOff>
    </xdr:from>
    <xdr:ext cx="762000" cy="259045"/>
    <xdr:sp macro="" textlink="">
      <xdr:nvSpPr>
        <xdr:cNvPr id="92" name="テキスト ボックス 91"/>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84364</xdr:rowOff>
    </xdr:from>
    <xdr:to>
      <xdr:col>3</xdr:col>
      <xdr:colOff>193675</xdr:colOff>
      <xdr:row>38</xdr:row>
      <xdr:rowOff>14514</xdr:rowOff>
    </xdr:to>
    <xdr:sp macro="" textlink="">
      <xdr:nvSpPr>
        <xdr:cNvPr id="93" name="円/楕円 92"/>
        <xdr:cNvSpPr/>
      </xdr:nvSpPr>
      <xdr:spPr>
        <a:xfrm>
          <a:off x="21590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24691</xdr:rowOff>
    </xdr:from>
    <xdr:ext cx="762000" cy="259045"/>
    <xdr:sp macro="" textlink="">
      <xdr:nvSpPr>
        <xdr:cNvPr id="94" name="テキスト ボックス 93"/>
        <xdr:cNvSpPr txBox="1"/>
      </xdr:nvSpPr>
      <xdr:spPr>
        <a:xfrm>
          <a:off x="1828800" y="619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84364</xdr:rowOff>
    </xdr:from>
    <xdr:to>
      <xdr:col>1</xdr:col>
      <xdr:colOff>676275</xdr:colOff>
      <xdr:row>38</xdr:row>
      <xdr:rowOff>14514</xdr:rowOff>
    </xdr:to>
    <xdr:sp macro="" textlink="">
      <xdr:nvSpPr>
        <xdr:cNvPr id="95" name="円/楕円 94"/>
        <xdr:cNvSpPr/>
      </xdr:nvSpPr>
      <xdr:spPr>
        <a:xfrm>
          <a:off x="12700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24691</xdr:rowOff>
    </xdr:from>
    <xdr:ext cx="762000" cy="259045"/>
    <xdr:sp macro="" textlink="">
      <xdr:nvSpPr>
        <xdr:cNvPr id="96" name="テキスト ボックス 95"/>
        <xdr:cNvSpPr txBox="1"/>
      </xdr:nvSpPr>
      <xdr:spPr>
        <a:xfrm>
          <a:off x="939800" y="619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物件費に係る経常収支比率は、ごみ焼却処理事業費などが増加した一方、がん予防事業費などが減少したことにより、平成</a:t>
          </a:r>
          <a:r>
            <a:rPr kumimoji="1" lang="en-US" altLang="ja-JP" sz="1300">
              <a:solidFill>
                <a:schemeClr val="dk1"/>
              </a:solidFill>
              <a:effectLst/>
              <a:latin typeface="+mn-ea"/>
              <a:ea typeface="+mn-ea"/>
              <a:cs typeface="+mn-cs"/>
            </a:rPr>
            <a:t>26</a:t>
          </a:r>
          <a:r>
            <a:rPr kumimoji="1" lang="ja-JP" altLang="ja-JP" sz="1300">
              <a:solidFill>
                <a:schemeClr val="dk1"/>
              </a:solidFill>
              <a:effectLst/>
              <a:latin typeface="+mn-ea"/>
              <a:ea typeface="+mn-ea"/>
              <a:cs typeface="+mn-cs"/>
            </a:rPr>
            <a:t>年度と同値の</a:t>
          </a:r>
          <a:r>
            <a:rPr kumimoji="1" lang="en-US" altLang="ja-JP" sz="1300">
              <a:solidFill>
                <a:schemeClr val="dk1"/>
              </a:solidFill>
              <a:effectLst/>
              <a:latin typeface="+mn-ea"/>
              <a:ea typeface="+mn-ea"/>
              <a:cs typeface="+mn-cs"/>
            </a:rPr>
            <a:t>16.0%</a:t>
          </a:r>
          <a:r>
            <a:rPr kumimoji="1" lang="ja-JP" altLang="ja-JP" sz="1300">
              <a:solidFill>
                <a:schemeClr val="dk1"/>
              </a:solidFill>
              <a:effectLst/>
              <a:latin typeface="+mn-ea"/>
              <a:ea typeface="+mn-ea"/>
              <a:cs typeface="+mn-cs"/>
            </a:rPr>
            <a:t>となった。類似団体内の順位については</a:t>
          </a:r>
          <a:r>
            <a:rPr kumimoji="1" lang="en-US" altLang="ja-JP" sz="1300">
              <a:solidFill>
                <a:schemeClr val="dk1"/>
              </a:solidFill>
              <a:effectLst/>
              <a:latin typeface="+mn-ea"/>
              <a:ea typeface="+mn-ea"/>
              <a:cs typeface="+mn-cs"/>
            </a:rPr>
            <a:t>33</a:t>
          </a:r>
          <a:r>
            <a:rPr kumimoji="1" lang="ja-JP" altLang="ja-JP" sz="1300">
              <a:solidFill>
                <a:schemeClr val="dk1"/>
              </a:solidFill>
              <a:effectLst/>
              <a:latin typeface="+mn-ea"/>
              <a:ea typeface="+mn-ea"/>
              <a:cs typeface="+mn-cs"/>
            </a:rPr>
            <a:t>位と下位に位置しているため、引き続き経費削減に努める</a:t>
          </a:r>
          <a:r>
            <a:rPr kumimoji="1" lang="ja-JP" altLang="en-US" sz="1300">
              <a:solidFill>
                <a:schemeClr val="dk1"/>
              </a:solidFill>
              <a:effectLst/>
              <a:latin typeface="+mn-ea"/>
              <a:ea typeface="+mn-ea"/>
              <a:cs typeface="+mn-cs"/>
            </a:rPr>
            <a:t>。</a:t>
          </a:r>
          <a:endParaRPr lang="ja-JP" altLang="ja-JP" sz="1300">
            <a:effectLst/>
            <a:latin typeface="+mn-ea"/>
            <a:ea typeface="+mn-ea"/>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21</xdr:row>
      <xdr:rowOff>107950</xdr:rowOff>
    </xdr:to>
    <xdr:cxnSp macro="">
      <xdr:nvCxnSpPr>
        <xdr:cNvPr id="124" name="直線コネクタ 123"/>
        <xdr:cNvCxnSpPr/>
      </xdr:nvCxnSpPr>
      <xdr:spPr>
        <a:xfrm flipV="1">
          <a:off x="16510000" y="23749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80027</xdr:rowOff>
    </xdr:from>
    <xdr:ext cx="762000" cy="259045"/>
    <xdr:sp macro="" textlink="">
      <xdr:nvSpPr>
        <xdr:cNvPr id="125" name="物件費最小値テキスト"/>
        <xdr:cNvSpPr txBox="1"/>
      </xdr:nvSpPr>
      <xdr:spPr>
        <a:xfrm>
          <a:off x="16598900" y="36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21</xdr:row>
      <xdr:rowOff>107950</xdr:rowOff>
    </xdr:from>
    <xdr:to>
      <xdr:col>24</xdr:col>
      <xdr:colOff>120650</xdr:colOff>
      <xdr:row>21</xdr:row>
      <xdr:rowOff>107950</xdr:rowOff>
    </xdr:to>
    <xdr:cxnSp macro="">
      <xdr:nvCxnSpPr>
        <xdr:cNvPr id="126" name="直線コネクタ 125"/>
        <xdr:cNvCxnSpPr/>
      </xdr:nvCxnSpPr>
      <xdr:spPr>
        <a:xfrm>
          <a:off x="16421100" y="370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7"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8" name="直線コネクタ 127"/>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25400</xdr:rowOff>
    </xdr:from>
    <xdr:to>
      <xdr:col>24</xdr:col>
      <xdr:colOff>31750</xdr:colOff>
      <xdr:row>18</xdr:row>
      <xdr:rowOff>25400</xdr:rowOff>
    </xdr:to>
    <xdr:cxnSp macro="">
      <xdr:nvCxnSpPr>
        <xdr:cNvPr id="129" name="直線コネクタ 128"/>
        <xdr:cNvCxnSpPr/>
      </xdr:nvCxnSpPr>
      <xdr:spPr>
        <a:xfrm>
          <a:off x="15671800" y="3111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118127</xdr:rowOff>
    </xdr:from>
    <xdr:ext cx="762000" cy="259045"/>
    <xdr:sp macro="" textlink="">
      <xdr:nvSpPr>
        <xdr:cNvPr id="130" name="物件費平均値テキスト"/>
        <xdr:cNvSpPr txBox="1"/>
      </xdr:nvSpPr>
      <xdr:spPr>
        <a:xfrm>
          <a:off x="16598900" y="2689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101600</xdr:rowOff>
    </xdr:from>
    <xdr:to>
      <xdr:col>24</xdr:col>
      <xdr:colOff>82550</xdr:colOff>
      <xdr:row>17</xdr:row>
      <xdr:rowOff>31750</xdr:rowOff>
    </xdr:to>
    <xdr:sp macro="" textlink="">
      <xdr:nvSpPr>
        <xdr:cNvPr id="131" name="フローチャート : 判断 130"/>
        <xdr:cNvSpPr/>
      </xdr:nvSpPr>
      <xdr:spPr>
        <a:xfrm>
          <a:off x="164592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95250</xdr:rowOff>
    </xdr:from>
    <xdr:to>
      <xdr:col>22</xdr:col>
      <xdr:colOff>565150</xdr:colOff>
      <xdr:row>18</xdr:row>
      <xdr:rowOff>25400</xdr:rowOff>
    </xdr:to>
    <xdr:cxnSp macro="">
      <xdr:nvCxnSpPr>
        <xdr:cNvPr id="132" name="直線コネクタ 131"/>
        <xdr:cNvCxnSpPr/>
      </xdr:nvCxnSpPr>
      <xdr:spPr>
        <a:xfrm>
          <a:off x="14782800" y="30099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88900</xdr:rowOff>
    </xdr:from>
    <xdr:to>
      <xdr:col>22</xdr:col>
      <xdr:colOff>615950</xdr:colOff>
      <xdr:row>17</xdr:row>
      <xdr:rowOff>19050</xdr:rowOff>
    </xdr:to>
    <xdr:sp macro="" textlink="">
      <xdr:nvSpPr>
        <xdr:cNvPr id="133" name="フローチャート : 判断 132"/>
        <xdr:cNvSpPr/>
      </xdr:nvSpPr>
      <xdr:spPr>
        <a:xfrm>
          <a:off x="15621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29227</xdr:rowOff>
    </xdr:from>
    <xdr:ext cx="736600" cy="259045"/>
    <xdr:sp macro="" textlink="">
      <xdr:nvSpPr>
        <xdr:cNvPr id="134" name="テキスト ボックス 133"/>
        <xdr:cNvSpPr txBox="1"/>
      </xdr:nvSpPr>
      <xdr:spPr>
        <a:xfrm>
          <a:off x="15290800" y="260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95250</xdr:rowOff>
    </xdr:from>
    <xdr:to>
      <xdr:col>21</xdr:col>
      <xdr:colOff>361950</xdr:colOff>
      <xdr:row>17</xdr:row>
      <xdr:rowOff>133350</xdr:rowOff>
    </xdr:to>
    <xdr:cxnSp macro="">
      <xdr:nvCxnSpPr>
        <xdr:cNvPr id="135" name="直線コネクタ 134"/>
        <xdr:cNvCxnSpPr/>
      </xdr:nvCxnSpPr>
      <xdr:spPr>
        <a:xfrm flipV="1">
          <a:off x="13893800" y="3009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38100</xdr:rowOff>
    </xdr:from>
    <xdr:to>
      <xdr:col>21</xdr:col>
      <xdr:colOff>412750</xdr:colOff>
      <xdr:row>16</xdr:row>
      <xdr:rowOff>139700</xdr:rowOff>
    </xdr:to>
    <xdr:sp macro="" textlink="">
      <xdr:nvSpPr>
        <xdr:cNvPr id="136" name="フローチャート : 判断 135"/>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149877</xdr:rowOff>
    </xdr:from>
    <xdr:ext cx="762000" cy="259045"/>
    <xdr:sp macro="" textlink="">
      <xdr:nvSpPr>
        <xdr:cNvPr id="137" name="テキスト ボックス 136"/>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44450</xdr:rowOff>
    </xdr:from>
    <xdr:to>
      <xdr:col>20</xdr:col>
      <xdr:colOff>158750</xdr:colOff>
      <xdr:row>17</xdr:row>
      <xdr:rowOff>133350</xdr:rowOff>
    </xdr:to>
    <xdr:cxnSp macro="">
      <xdr:nvCxnSpPr>
        <xdr:cNvPr id="138" name="直線コネクタ 137"/>
        <xdr:cNvCxnSpPr/>
      </xdr:nvCxnSpPr>
      <xdr:spPr>
        <a:xfrm>
          <a:off x="13004800" y="29591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158750</xdr:rowOff>
    </xdr:from>
    <xdr:to>
      <xdr:col>20</xdr:col>
      <xdr:colOff>209550</xdr:colOff>
      <xdr:row>16</xdr:row>
      <xdr:rowOff>88900</xdr:rowOff>
    </xdr:to>
    <xdr:sp macro="" textlink="">
      <xdr:nvSpPr>
        <xdr:cNvPr id="139" name="フローチャート : 判断 138"/>
        <xdr:cNvSpPr/>
      </xdr:nvSpPr>
      <xdr:spPr>
        <a:xfrm>
          <a:off x="13843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99077</xdr:rowOff>
    </xdr:from>
    <xdr:ext cx="762000" cy="259045"/>
    <xdr:sp macro="" textlink="">
      <xdr:nvSpPr>
        <xdr:cNvPr id="140" name="テキスト ボックス 139"/>
        <xdr:cNvSpPr txBox="1"/>
      </xdr:nvSpPr>
      <xdr:spPr>
        <a:xfrm>
          <a:off x="135128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107950</xdr:rowOff>
    </xdr:from>
    <xdr:to>
      <xdr:col>19</xdr:col>
      <xdr:colOff>6350</xdr:colOff>
      <xdr:row>16</xdr:row>
      <xdr:rowOff>38100</xdr:rowOff>
    </xdr:to>
    <xdr:sp macro="" textlink="">
      <xdr:nvSpPr>
        <xdr:cNvPr id="141" name="フローチャート : 判断 140"/>
        <xdr:cNvSpPr/>
      </xdr:nvSpPr>
      <xdr:spPr>
        <a:xfrm>
          <a:off x="12954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48277</xdr:rowOff>
    </xdr:from>
    <xdr:ext cx="762000" cy="259045"/>
    <xdr:sp macro="" textlink="">
      <xdr:nvSpPr>
        <xdr:cNvPr id="142" name="テキスト ボックス 141"/>
        <xdr:cNvSpPr txBox="1"/>
      </xdr:nvSpPr>
      <xdr:spPr>
        <a:xfrm>
          <a:off x="12623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146050</xdr:rowOff>
    </xdr:from>
    <xdr:to>
      <xdr:col>24</xdr:col>
      <xdr:colOff>82550</xdr:colOff>
      <xdr:row>18</xdr:row>
      <xdr:rowOff>76200</xdr:rowOff>
    </xdr:to>
    <xdr:sp macro="" textlink="">
      <xdr:nvSpPr>
        <xdr:cNvPr id="148" name="円/楕円 147"/>
        <xdr:cNvSpPr/>
      </xdr:nvSpPr>
      <xdr:spPr>
        <a:xfrm>
          <a:off x="16459200" y="306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118127</xdr:rowOff>
    </xdr:from>
    <xdr:ext cx="762000" cy="259045"/>
    <xdr:sp macro="" textlink="">
      <xdr:nvSpPr>
        <xdr:cNvPr id="149" name="物件費該当値テキスト"/>
        <xdr:cNvSpPr txBox="1"/>
      </xdr:nvSpPr>
      <xdr:spPr>
        <a:xfrm>
          <a:off x="165989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146050</xdr:rowOff>
    </xdr:from>
    <xdr:to>
      <xdr:col>22</xdr:col>
      <xdr:colOff>615950</xdr:colOff>
      <xdr:row>18</xdr:row>
      <xdr:rowOff>76200</xdr:rowOff>
    </xdr:to>
    <xdr:sp macro="" textlink="">
      <xdr:nvSpPr>
        <xdr:cNvPr id="150" name="円/楕円 149"/>
        <xdr:cNvSpPr/>
      </xdr:nvSpPr>
      <xdr:spPr>
        <a:xfrm>
          <a:off x="15621000" y="306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60977</xdr:rowOff>
    </xdr:from>
    <xdr:ext cx="736600" cy="259045"/>
    <xdr:sp macro="" textlink="">
      <xdr:nvSpPr>
        <xdr:cNvPr id="151" name="テキスト ボックス 150"/>
        <xdr:cNvSpPr txBox="1"/>
      </xdr:nvSpPr>
      <xdr:spPr>
        <a:xfrm>
          <a:off x="15290800" y="314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44450</xdr:rowOff>
    </xdr:from>
    <xdr:to>
      <xdr:col>21</xdr:col>
      <xdr:colOff>412750</xdr:colOff>
      <xdr:row>17</xdr:row>
      <xdr:rowOff>146050</xdr:rowOff>
    </xdr:to>
    <xdr:sp macro="" textlink="">
      <xdr:nvSpPr>
        <xdr:cNvPr id="152" name="円/楕円 151"/>
        <xdr:cNvSpPr/>
      </xdr:nvSpPr>
      <xdr:spPr>
        <a:xfrm>
          <a:off x="14732000" y="295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130827</xdr:rowOff>
    </xdr:from>
    <xdr:ext cx="762000" cy="259045"/>
    <xdr:sp macro="" textlink="">
      <xdr:nvSpPr>
        <xdr:cNvPr id="153" name="テキスト ボックス 152"/>
        <xdr:cNvSpPr txBox="1"/>
      </xdr:nvSpPr>
      <xdr:spPr>
        <a:xfrm>
          <a:off x="14401800" y="304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82550</xdr:rowOff>
    </xdr:from>
    <xdr:to>
      <xdr:col>20</xdr:col>
      <xdr:colOff>209550</xdr:colOff>
      <xdr:row>18</xdr:row>
      <xdr:rowOff>12700</xdr:rowOff>
    </xdr:to>
    <xdr:sp macro="" textlink="">
      <xdr:nvSpPr>
        <xdr:cNvPr id="154" name="円/楕円 153"/>
        <xdr:cNvSpPr/>
      </xdr:nvSpPr>
      <xdr:spPr>
        <a:xfrm>
          <a:off x="13843000" y="299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168927</xdr:rowOff>
    </xdr:from>
    <xdr:ext cx="762000" cy="259045"/>
    <xdr:sp macro="" textlink="">
      <xdr:nvSpPr>
        <xdr:cNvPr id="155" name="テキスト ボックス 154"/>
        <xdr:cNvSpPr txBox="1"/>
      </xdr:nvSpPr>
      <xdr:spPr>
        <a:xfrm>
          <a:off x="13512800" y="308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165100</xdr:rowOff>
    </xdr:from>
    <xdr:to>
      <xdr:col>19</xdr:col>
      <xdr:colOff>6350</xdr:colOff>
      <xdr:row>17</xdr:row>
      <xdr:rowOff>95250</xdr:rowOff>
    </xdr:to>
    <xdr:sp macro="" textlink="">
      <xdr:nvSpPr>
        <xdr:cNvPr id="156" name="円/楕円 155"/>
        <xdr:cNvSpPr/>
      </xdr:nvSpPr>
      <xdr:spPr>
        <a:xfrm>
          <a:off x="12954000" y="290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80027</xdr:rowOff>
    </xdr:from>
    <xdr:ext cx="762000" cy="259045"/>
    <xdr:sp macro="" textlink="">
      <xdr:nvSpPr>
        <xdr:cNvPr id="157" name="テキスト ボックス 156"/>
        <xdr:cNvSpPr txBox="1"/>
      </xdr:nvSpPr>
      <xdr:spPr>
        <a:xfrm>
          <a:off x="12623800" y="299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扶助費に係る経常収支比率は、障害福祉サービス等に係る給付費が増加したものの、子ども・子育て支援新制度移行に伴う保育所経費の減により、平成</a:t>
          </a:r>
          <a:r>
            <a:rPr kumimoji="1" lang="en-US" altLang="ja-JP" sz="1300">
              <a:solidFill>
                <a:schemeClr val="dk1"/>
              </a:solidFill>
              <a:effectLst/>
              <a:latin typeface="+mn-ea"/>
              <a:ea typeface="+mn-ea"/>
              <a:cs typeface="+mn-cs"/>
            </a:rPr>
            <a:t>26</a:t>
          </a:r>
          <a:r>
            <a:rPr kumimoji="1" lang="ja-JP" altLang="ja-JP" sz="1300">
              <a:solidFill>
                <a:schemeClr val="dk1"/>
              </a:solidFill>
              <a:effectLst/>
              <a:latin typeface="+mn-ea"/>
              <a:ea typeface="+mn-ea"/>
              <a:cs typeface="+mn-cs"/>
            </a:rPr>
            <a:t>年度に比べ</a:t>
          </a:r>
          <a:r>
            <a:rPr kumimoji="1" lang="en-US" altLang="ja-JP" sz="1300">
              <a:solidFill>
                <a:schemeClr val="dk1"/>
              </a:solidFill>
              <a:effectLst/>
              <a:latin typeface="+mn-ea"/>
              <a:ea typeface="+mn-ea"/>
              <a:cs typeface="+mn-cs"/>
            </a:rPr>
            <a:t>1.4</a:t>
          </a:r>
          <a:r>
            <a:rPr kumimoji="1" lang="ja-JP" altLang="ja-JP" sz="1300">
              <a:solidFill>
                <a:schemeClr val="dk1"/>
              </a:solidFill>
              <a:effectLst/>
              <a:latin typeface="+mn-ea"/>
              <a:ea typeface="+mn-ea"/>
              <a:cs typeface="+mn-cs"/>
            </a:rPr>
            <a:t>ポイント低下した。類似団体内の順位では</a:t>
          </a:r>
          <a:r>
            <a:rPr kumimoji="1" lang="en-US" altLang="ja-JP" sz="1300">
              <a:solidFill>
                <a:schemeClr val="dk1"/>
              </a:solidFill>
              <a:effectLst/>
              <a:latin typeface="+mn-ea"/>
              <a:ea typeface="+mn-ea"/>
              <a:cs typeface="+mn-cs"/>
            </a:rPr>
            <a:t>33</a:t>
          </a:r>
          <a:r>
            <a:rPr kumimoji="1" lang="ja-JP" altLang="ja-JP" sz="1300">
              <a:solidFill>
                <a:schemeClr val="dk1"/>
              </a:solidFill>
              <a:effectLst/>
              <a:latin typeface="+mn-ea"/>
              <a:ea typeface="+mn-ea"/>
              <a:cs typeface="+mn-cs"/>
            </a:rPr>
            <a:t>位と下位に位置しているが、これは本市が保育所</a:t>
          </a:r>
          <a:r>
            <a:rPr kumimoji="1" lang="ja-JP" altLang="en-US" sz="1300">
              <a:solidFill>
                <a:schemeClr val="dk1"/>
              </a:solidFill>
              <a:effectLst/>
              <a:latin typeface="+mn-ea"/>
              <a:ea typeface="+mn-ea"/>
              <a:cs typeface="+mn-cs"/>
            </a:rPr>
            <a:t>・認定こども園</a:t>
          </a:r>
          <a:r>
            <a:rPr kumimoji="1" lang="en-US" altLang="ja-JP" sz="1300">
              <a:solidFill>
                <a:schemeClr val="dk1"/>
              </a:solidFill>
              <a:effectLst/>
              <a:latin typeface="+mn-ea"/>
              <a:ea typeface="+mn-ea"/>
              <a:cs typeface="+mn-cs"/>
            </a:rPr>
            <a:t>57</a:t>
          </a:r>
          <a:r>
            <a:rPr kumimoji="1" lang="ja-JP" altLang="ja-JP" sz="1300">
              <a:solidFill>
                <a:schemeClr val="dk1"/>
              </a:solidFill>
              <a:effectLst/>
              <a:latin typeface="+mn-ea"/>
              <a:ea typeface="+mn-ea"/>
              <a:cs typeface="+mn-cs"/>
            </a:rPr>
            <a:t>園のうち</a:t>
          </a:r>
          <a:r>
            <a:rPr kumimoji="1" lang="en-US" altLang="ja-JP" sz="1300">
              <a:solidFill>
                <a:schemeClr val="dk1"/>
              </a:solidFill>
              <a:effectLst/>
              <a:latin typeface="+mn-ea"/>
              <a:ea typeface="+mn-ea"/>
              <a:cs typeface="+mn-cs"/>
            </a:rPr>
            <a:t>52</a:t>
          </a:r>
          <a:r>
            <a:rPr kumimoji="1" lang="ja-JP" altLang="ja-JP" sz="1300">
              <a:solidFill>
                <a:schemeClr val="dk1"/>
              </a:solidFill>
              <a:effectLst/>
              <a:latin typeface="+mn-ea"/>
              <a:ea typeface="+mn-ea"/>
              <a:cs typeface="+mn-cs"/>
            </a:rPr>
            <a:t>園を社会福祉法人等に運営委託していることが大きな要因である。扶助費は</a:t>
          </a:r>
          <a:r>
            <a:rPr kumimoji="1" lang="ja-JP" altLang="en-US" sz="1300">
              <a:solidFill>
                <a:schemeClr val="dk1"/>
              </a:solidFill>
              <a:effectLst/>
              <a:latin typeface="+mn-ea"/>
              <a:ea typeface="+mn-ea"/>
              <a:cs typeface="+mn-cs"/>
            </a:rPr>
            <a:t>今後も増加が見込まれるため、単独扶助費の効果等を見据えた事業内容の見直しなどにより抑制に努める。</a:t>
          </a:r>
          <a:endParaRPr lang="ja-JP" altLang="ja-JP" sz="1300">
            <a:effectLst/>
            <a:latin typeface="+mn-ea"/>
            <a:ea typeface="+mn-ea"/>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60</xdr:row>
      <xdr:rowOff>152400</xdr:rowOff>
    </xdr:to>
    <xdr:cxnSp macro="">
      <xdr:nvCxnSpPr>
        <xdr:cNvPr id="185" name="直線コネクタ 184"/>
        <xdr:cNvCxnSpPr/>
      </xdr:nvCxnSpPr>
      <xdr:spPr>
        <a:xfrm flipV="1">
          <a:off x="4826000" y="89662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124477</xdr:rowOff>
    </xdr:from>
    <xdr:ext cx="762000" cy="259045"/>
    <xdr:sp macro="" textlink="">
      <xdr:nvSpPr>
        <xdr:cNvPr id="186" name="扶助費最小値テキスト"/>
        <xdr:cNvSpPr txBox="1"/>
      </xdr:nvSpPr>
      <xdr:spPr>
        <a:xfrm>
          <a:off x="49149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6</xdr:col>
      <xdr:colOff>612775</xdr:colOff>
      <xdr:row>60</xdr:row>
      <xdr:rowOff>152400</xdr:rowOff>
    </xdr:from>
    <xdr:to>
      <xdr:col>7</xdr:col>
      <xdr:colOff>104775</xdr:colOff>
      <xdr:row>60</xdr:row>
      <xdr:rowOff>152400</xdr:rowOff>
    </xdr:to>
    <xdr:cxnSp macro="">
      <xdr:nvCxnSpPr>
        <xdr:cNvPr id="187" name="直線コネクタ 186"/>
        <xdr:cNvCxnSpPr/>
      </xdr:nvCxnSpPr>
      <xdr:spPr>
        <a:xfrm>
          <a:off x="4737100" y="1043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8"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9" name="直線コネクタ 188"/>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158750</xdr:rowOff>
    </xdr:from>
    <xdr:to>
      <xdr:col>7</xdr:col>
      <xdr:colOff>15875</xdr:colOff>
      <xdr:row>58</xdr:row>
      <xdr:rowOff>165100</xdr:rowOff>
    </xdr:to>
    <xdr:cxnSp macro="">
      <xdr:nvCxnSpPr>
        <xdr:cNvPr id="190" name="直線コネクタ 189"/>
        <xdr:cNvCxnSpPr/>
      </xdr:nvCxnSpPr>
      <xdr:spPr>
        <a:xfrm flipV="1">
          <a:off x="3987800" y="99314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91"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2" name="フローチャート :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88900</xdr:rowOff>
    </xdr:from>
    <xdr:to>
      <xdr:col>5</xdr:col>
      <xdr:colOff>549275</xdr:colOff>
      <xdr:row>58</xdr:row>
      <xdr:rowOff>165100</xdr:rowOff>
    </xdr:to>
    <xdr:cxnSp macro="">
      <xdr:nvCxnSpPr>
        <xdr:cNvPr id="193" name="直線コネクタ 192"/>
        <xdr:cNvCxnSpPr/>
      </xdr:nvCxnSpPr>
      <xdr:spPr>
        <a:xfrm>
          <a:off x="3098800" y="10033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101600</xdr:rowOff>
    </xdr:from>
    <xdr:to>
      <xdr:col>5</xdr:col>
      <xdr:colOff>600075</xdr:colOff>
      <xdr:row>57</xdr:row>
      <xdr:rowOff>31750</xdr:rowOff>
    </xdr:to>
    <xdr:sp macro="" textlink="">
      <xdr:nvSpPr>
        <xdr:cNvPr id="194" name="フローチャート : 判断 193"/>
        <xdr:cNvSpPr/>
      </xdr:nvSpPr>
      <xdr:spPr>
        <a:xfrm>
          <a:off x="3937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41927</xdr:rowOff>
    </xdr:from>
    <xdr:ext cx="736600" cy="259045"/>
    <xdr:sp macro="" textlink="">
      <xdr:nvSpPr>
        <xdr:cNvPr id="195" name="テキスト ボックス 194"/>
        <xdr:cNvSpPr txBox="1"/>
      </xdr:nvSpPr>
      <xdr:spPr>
        <a:xfrm>
          <a:off x="3606800" y="947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88900</xdr:rowOff>
    </xdr:from>
    <xdr:to>
      <xdr:col>4</xdr:col>
      <xdr:colOff>346075</xdr:colOff>
      <xdr:row>58</xdr:row>
      <xdr:rowOff>127000</xdr:rowOff>
    </xdr:to>
    <xdr:cxnSp macro="">
      <xdr:nvCxnSpPr>
        <xdr:cNvPr id="196" name="直線コネクタ 195"/>
        <xdr:cNvCxnSpPr/>
      </xdr:nvCxnSpPr>
      <xdr:spPr>
        <a:xfrm flipV="1">
          <a:off x="2209800" y="10033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63500</xdr:rowOff>
    </xdr:from>
    <xdr:to>
      <xdr:col>4</xdr:col>
      <xdr:colOff>396875</xdr:colOff>
      <xdr:row>56</xdr:row>
      <xdr:rowOff>165100</xdr:rowOff>
    </xdr:to>
    <xdr:sp macro="" textlink="">
      <xdr:nvSpPr>
        <xdr:cNvPr id="197" name="フローチャート : 判断 196"/>
        <xdr:cNvSpPr/>
      </xdr:nvSpPr>
      <xdr:spPr>
        <a:xfrm>
          <a:off x="3048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3827</xdr:rowOff>
    </xdr:from>
    <xdr:ext cx="762000" cy="259045"/>
    <xdr:sp macro="" textlink="">
      <xdr:nvSpPr>
        <xdr:cNvPr id="198" name="テキスト ボックス 197"/>
        <xdr:cNvSpPr txBox="1"/>
      </xdr:nvSpPr>
      <xdr:spPr>
        <a:xfrm>
          <a:off x="2717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12700</xdr:rowOff>
    </xdr:from>
    <xdr:to>
      <xdr:col>3</xdr:col>
      <xdr:colOff>142875</xdr:colOff>
      <xdr:row>58</xdr:row>
      <xdr:rowOff>127000</xdr:rowOff>
    </xdr:to>
    <xdr:cxnSp macro="">
      <xdr:nvCxnSpPr>
        <xdr:cNvPr id="199" name="直線コネクタ 198"/>
        <xdr:cNvCxnSpPr/>
      </xdr:nvCxnSpPr>
      <xdr:spPr>
        <a:xfrm>
          <a:off x="1320800" y="9956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50800</xdr:rowOff>
    </xdr:from>
    <xdr:to>
      <xdr:col>3</xdr:col>
      <xdr:colOff>193675</xdr:colOff>
      <xdr:row>56</xdr:row>
      <xdr:rowOff>152400</xdr:rowOff>
    </xdr:to>
    <xdr:sp macro="" textlink="">
      <xdr:nvSpPr>
        <xdr:cNvPr id="200" name="フローチャート : 判断 199"/>
        <xdr:cNvSpPr/>
      </xdr:nvSpPr>
      <xdr:spPr>
        <a:xfrm>
          <a:off x="2159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162577</xdr:rowOff>
    </xdr:from>
    <xdr:ext cx="762000" cy="259045"/>
    <xdr:sp macro="" textlink="">
      <xdr:nvSpPr>
        <xdr:cNvPr id="201" name="テキスト ボックス 200"/>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146050</xdr:rowOff>
    </xdr:from>
    <xdr:to>
      <xdr:col>1</xdr:col>
      <xdr:colOff>676275</xdr:colOff>
      <xdr:row>56</xdr:row>
      <xdr:rowOff>76200</xdr:rowOff>
    </xdr:to>
    <xdr:sp macro="" textlink="">
      <xdr:nvSpPr>
        <xdr:cNvPr id="202" name="フローチャート : 判断 201"/>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86377</xdr:rowOff>
    </xdr:from>
    <xdr:ext cx="762000" cy="259045"/>
    <xdr:sp macro="" textlink="">
      <xdr:nvSpPr>
        <xdr:cNvPr id="203" name="テキスト ボックス 202"/>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57</xdr:row>
      <xdr:rowOff>107950</xdr:rowOff>
    </xdr:from>
    <xdr:to>
      <xdr:col>7</xdr:col>
      <xdr:colOff>66675</xdr:colOff>
      <xdr:row>58</xdr:row>
      <xdr:rowOff>38100</xdr:rowOff>
    </xdr:to>
    <xdr:sp macro="" textlink="">
      <xdr:nvSpPr>
        <xdr:cNvPr id="209" name="円/楕円 208"/>
        <xdr:cNvSpPr/>
      </xdr:nvSpPr>
      <xdr:spPr>
        <a:xfrm>
          <a:off x="47752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80027</xdr:rowOff>
    </xdr:from>
    <xdr:ext cx="762000" cy="259045"/>
    <xdr:sp macro="" textlink="">
      <xdr:nvSpPr>
        <xdr:cNvPr id="210" name="扶助費該当値テキスト"/>
        <xdr:cNvSpPr txBox="1"/>
      </xdr:nvSpPr>
      <xdr:spPr>
        <a:xfrm>
          <a:off x="49149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114300</xdr:rowOff>
    </xdr:from>
    <xdr:to>
      <xdr:col>5</xdr:col>
      <xdr:colOff>600075</xdr:colOff>
      <xdr:row>59</xdr:row>
      <xdr:rowOff>44450</xdr:rowOff>
    </xdr:to>
    <xdr:sp macro="" textlink="">
      <xdr:nvSpPr>
        <xdr:cNvPr id="211" name="円/楕円 210"/>
        <xdr:cNvSpPr/>
      </xdr:nvSpPr>
      <xdr:spPr>
        <a:xfrm>
          <a:off x="3937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29227</xdr:rowOff>
    </xdr:from>
    <xdr:ext cx="736600" cy="259045"/>
    <xdr:sp macro="" textlink="">
      <xdr:nvSpPr>
        <xdr:cNvPr id="212" name="テキスト ボックス 211"/>
        <xdr:cNvSpPr txBox="1"/>
      </xdr:nvSpPr>
      <xdr:spPr>
        <a:xfrm>
          <a:off x="3606800" y="1014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38100</xdr:rowOff>
    </xdr:from>
    <xdr:to>
      <xdr:col>4</xdr:col>
      <xdr:colOff>396875</xdr:colOff>
      <xdr:row>58</xdr:row>
      <xdr:rowOff>139700</xdr:rowOff>
    </xdr:to>
    <xdr:sp macro="" textlink="">
      <xdr:nvSpPr>
        <xdr:cNvPr id="213" name="円/楕円 212"/>
        <xdr:cNvSpPr/>
      </xdr:nvSpPr>
      <xdr:spPr>
        <a:xfrm>
          <a:off x="3048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124477</xdr:rowOff>
    </xdr:from>
    <xdr:ext cx="762000" cy="259045"/>
    <xdr:sp macro="" textlink="">
      <xdr:nvSpPr>
        <xdr:cNvPr id="214" name="テキスト ボックス 213"/>
        <xdr:cNvSpPr txBox="1"/>
      </xdr:nvSpPr>
      <xdr:spPr>
        <a:xfrm>
          <a:off x="2717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76200</xdr:rowOff>
    </xdr:from>
    <xdr:to>
      <xdr:col>3</xdr:col>
      <xdr:colOff>193675</xdr:colOff>
      <xdr:row>59</xdr:row>
      <xdr:rowOff>6350</xdr:rowOff>
    </xdr:to>
    <xdr:sp macro="" textlink="">
      <xdr:nvSpPr>
        <xdr:cNvPr id="215" name="円/楕円 214"/>
        <xdr:cNvSpPr/>
      </xdr:nvSpPr>
      <xdr:spPr>
        <a:xfrm>
          <a:off x="2159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162577</xdr:rowOff>
    </xdr:from>
    <xdr:ext cx="762000" cy="259045"/>
    <xdr:sp macro="" textlink="">
      <xdr:nvSpPr>
        <xdr:cNvPr id="216" name="テキスト ボックス 215"/>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133350</xdr:rowOff>
    </xdr:from>
    <xdr:to>
      <xdr:col>1</xdr:col>
      <xdr:colOff>676275</xdr:colOff>
      <xdr:row>58</xdr:row>
      <xdr:rowOff>63500</xdr:rowOff>
    </xdr:to>
    <xdr:sp macro="" textlink="">
      <xdr:nvSpPr>
        <xdr:cNvPr id="217" name="円/楕円 216"/>
        <xdr:cNvSpPr/>
      </xdr:nvSpPr>
      <xdr:spPr>
        <a:xfrm>
          <a:off x="1270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48277</xdr:rowOff>
    </xdr:from>
    <xdr:ext cx="762000" cy="259045"/>
    <xdr:sp macro="" textlink="">
      <xdr:nvSpPr>
        <xdr:cNvPr id="218" name="テキスト ボックス 217"/>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27</a:t>
          </a:r>
          <a:r>
            <a:rPr kumimoji="1" lang="ja-JP" altLang="ja-JP" sz="1300">
              <a:solidFill>
                <a:schemeClr val="dk1"/>
              </a:solidFill>
              <a:effectLst/>
              <a:latin typeface="+mn-ea"/>
              <a:ea typeface="+mn-ea"/>
              <a:cs typeface="+mn-cs"/>
            </a:rPr>
            <a:t>年度は、特別会計への繰出金が、国民健康保険、介護保険及び後期高齢者医療などで増となった。経常収支比率としては</a:t>
          </a:r>
          <a:r>
            <a:rPr kumimoji="1" lang="ja-JP" altLang="en-US"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26</a:t>
          </a:r>
          <a:r>
            <a:rPr kumimoji="1" lang="ja-JP" altLang="en-US" sz="1300">
              <a:solidFill>
                <a:schemeClr val="dk1"/>
              </a:solidFill>
              <a:effectLst/>
              <a:latin typeface="+mn-ea"/>
              <a:ea typeface="+mn-ea"/>
              <a:cs typeface="+mn-cs"/>
            </a:rPr>
            <a:t>年度と比較し</a:t>
          </a:r>
          <a:r>
            <a:rPr kumimoji="1" lang="en-US" altLang="ja-JP" sz="1300">
              <a:solidFill>
                <a:schemeClr val="dk1"/>
              </a:solidFill>
              <a:effectLst/>
              <a:latin typeface="+mn-ea"/>
              <a:ea typeface="+mn-ea"/>
              <a:cs typeface="+mn-cs"/>
            </a:rPr>
            <a:t>0.5</a:t>
          </a:r>
          <a:r>
            <a:rPr kumimoji="1" lang="ja-JP" altLang="ja-JP" sz="1300">
              <a:solidFill>
                <a:schemeClr val="dk1"/>
              </a:solidFill>
              <a:effectLst/>
              <a:latin typeface="+mn-ea"/>
              <a:ea typeface="+mn-ea"/>
              <a:cs typeface="+mn-cs"/>
            </a:rPr>
            <a:t>ポイント上昇した。</a:t>
          </a:r>
          <a:r>
            <a:rPr kumimoji="1" lang="ja-JP" altLang="en-US" sz="1300">
              <a:solidFill>
                <a:schemeClr val="dk1"/>
              </a:solidFill>
              <a:effectLst/>
              <a:latin typeface="+mn-ea"/>
              <a:ea typeface="+mn-ea"/>
              <a:cs typeface="+mn-cs"/>
            </a:rPr>
            <a:t>類似団体平均は上位に位置しているが、</a:t>
          </a:r>
          <a:r>
            <a:rPr kumimoji="1" lang="ja-JP" altLang="ja-JP" sz="1300">
              <a:solidFill>
                <a:schemeClr val="dk1"/>
              </a:solidFill>
              <a:effectLst/>
              <a:latin typeface="+mn-ea"/>
              <a:ea typeface="+mn-ea"/>
              <a:cs typeface="+mn-cs"/>
            </a:rPr>
            <a:t>繰出金は上昇傾向となっており、今後も特別会計において受益者負担の適正化を図るなど、普通会計の負担額抑制に努める</a:t>
          </a:r>
          <a:r>
            <a:rPr kumimoji="1" lang="ja-JP" altLang="en-US" sz="1300">
              <a:solidFill>
                <a:schemeClr val="dk1"/>
              </a:solidFill>
              <a:effectLst/>
              <a:latin typeface="+mn-ea"/>
              <a:ea typeface="+mn-ea"/>
              <a:cs typeface="+mn-cs"/>
            </a:rPr>
            <a:t>。</a:t>
          </a:r>
          <a:endParaRPr lang="ja-JP" altLang="ja-JP" sz="1300">
            <a:effectLst/>
            <a:latin typeface="+mn-ea"/>
            <a:ea typeface="+mn-ea"/>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16510</xdr:rowOff>
    </xdr:from>
    <xdr:to>
      <xdr:col>24</xdr:col>
      <xdr:colOff>31750</xdr:colOff>
      <xdr:row>60</xdr:row>
      <xdr:rowOff>104140</xdr:rowOff>
    </xdr:to>
    <xdr:cxnSp macro="">
      <xdr:nvCxnSpPr>
        <xdr:cNvPr id="246" name="直線コネクタ 245"/>
        <xdr:cNvCxnSpPr/>
      </xdr:nvCxnSpPr>
      <xdr:spPr>
        <a:xfrm flipV="1">
          <a:off x="16510000" y="910336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76217</xdr:rowOff>
    </xdr:from>
    <xdr:ext cx="762000" cy="259045"/>
    <xdr:sp macro="" textlink="">
      <xdr:nvSpPr>
        <xdr:cNvPr id="247" name="その他最小値テキスト"/>
        <xdr:cNvSpPr txBox="1"/>
      </xdr:nvSpPr>
      <xdr:spPr>
        <a:xfrm>
          <a:off x="1659890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23</xdr:col>
      <xdr:colOff>628650</xdr:colOff>
      <xdr:row>60</xdr:row>
      <xdr:rowOff>104140</xdr:rowOff>
    </xdr:from>
    <xdr:to>
      <xdr:col>24</xdr:col>
      <xdr:colOff>120650</xdr:colOff>
      <xdr:row>60</xdr:row>
      <xdr:rowOff>104140</xdr:rowOff>
    </xdr:to>
    <xdr:cxnSp macro="">
      <xdr:nvCxnSpPr>
        <xdr:cNvPr id="248" name="直線コネクタ 247"/>
        <xdr:cNvCxnSpPr/>
      </xdr:nvCxnSpPr>
      <xdr:spPr>
        <a:xfrm>
          <a:off x="16421100" y="103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102887</xdr:rowOff>
    </xdr:from>
    <xdr:ext cx="762000" cy="259045"/>
    <xdr:sp macro="" textlink="">
      <xdr:nvSpPr>
        <xdr:cNvPr id="249" name="その他最大値テキスト"/>
        <xdr:cNvSpPr txBox="1"/>
      </xdr:nvSpPr>
      <xdr:spPr>
        <a:xfrm>
          <a:off x="16598900" y="884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53</xdr:row>
      <xdr:rowOff>16510</xdr:rowOff>
    </xdr:from>
    <xdr:to>
      <xdr:col>24</xdr:col>
      <xdr:colOff>120650</xdr:colOff>
      <xdr:row>53</xdr:row>
      <xdr:rowOff>16510</xdr:rowOff>
    </xdr:to>
    <xdr:cxnSp macro="">
      <xdr:nvCxnSpPr>
        <xdr:cNvPr id="250" name="直線コネクタ 249"/>
        <xdr:cNvCxnSpPr/>
      </xdr:nvCxnSpPr>
      <xdr:spPr>
        <a:xfrm>
          <a:off x="16421100" y="910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142240</xdr:rowOff>
    </xdr:from>
    <xdr:to>
      <xdr:col>24</xdr:col>
      <xdr:colOff>31750</xdr:colOff>
      <xdr:row>55</xdr:row>
      <xdr:rowOff>8890</xdr:rowOff>
    </xdr:to>
    <xdr:cxnSp macro="">
      <xdr:nvCxnSpPr>
        <xdr:cNvPr id="251" name="直線コネクタ 250"/>
        <xdr:cNvCxnSpPr/>
      </xdr:nvCxnSpPr>
      <xdr:spPr>
        <a:xfrm>
          <a:off x="15671800" y="94005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158767</xdr:rowOff>
    </xdr:from>
    <xdr:ext cx="762000" cy="259045"/>
    <xdr:sp macro="" textlink="">
      <xdr:nvSpPr>
        <xdr:cNvPr id="252" name="その他平均値テキスト"/>
        <xdr:cNvSpPr txBox="1"/>
      </xdr:nvSpPr>
      <xdr:spPr>
        <a:xfrm>
          <a:off x="16598900" y="9588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xdr:rowOff>
    </xdr:from>
    <xdr:to>
      <xdr:col>24</xdr:col>
      <xdr:colOff>82550</xdr:colOff>
      <xdr:row>56</xdr:row>
      <xdr:rowOff>116840</xdr:rowOff>
    </xdr:to>
    <xdr:sp macro="" textlink="">
      <xdr:nvSpPr>
        <xdr:cNvPr id="253" name="フローチャート : 判断 252"/>
        <xdr:cNvSpPr/>
      </xdr:nvSpPr>
      <xdr:spPr>
        <a:xfrm>
          <a:off x="164592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111760</xdr:rowOff>
    </xdr:from>
    <xdr:to>
      <xdr:col>22</xdr:col>
      <xdr:colOff>565150</xdr:colOff>
      <xdr:row>54</xdr:row>
      <xdr:rowOff>142240</xdr:rowOff>
    </xdr:to>
    <xdr:cxnSp macro="">
      <xdr:nvCxnSpPr>
        <xdr:cNvPr id="254" name="直線コネクタ 253"/>
        <xdr:cNvCxnSpPr/>
      </xdr:nvCxnSpPr>
      <xdr:spPr>
        <a:xfrm>
          <a:off x="14782800" y="93700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148590</xdr:rowOff>
    </xdr:from>
    <xdr:to>
      <xdr:col>22</xdr:col>
      <xdr:colOff>615950</xdr:colOff>
      <xdr:row>56</xdr:row>
      <xdr:rowOff>78740</xdr:rowOff>
    </xdr:to>
    <xdr:sp macro="" textlink="">
      <xdr:nvSpPr>
        <xdr:cNvPr id="255" name="フローチャート : 判断 254"/>
        <xdr:cNvSpPr/>
      </xdr:nvSpPr>
      <xdr:spPr>
        <a:xfrm>
          <a:off x="15621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63517</xdr:rowOff>
    </xdr:from>
    <xdr:ext cx="736600" cy="259045"/>
    <xdr:sp macro="" textlink="">
      <xdr:nvSpPr>
        <xdr:cNvPr id="256" name="テキスト ボックス 255"/>
        <xdr:cNvSpPr txBox="1"/>
      </xdr:nvSpPr>
      <xdr:spPr>
        <a:xfrm>
          <a:off x="15290800" y="9664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111760</xdr:rowOff>
    </xdr:from>
    <xdr:to>
      <xdr:col>21</xdr:col>
      <xdr:colOff>361950</xdr:colOff>
      <xdr:row>54</xdr:row>
      <xdr:rowOff>119380</xdr:rowOff>
    </xdr:to>
    <xdr:cxnSp macro="">
      <xdr:nvCxnSpPr>
        <xdr:cNvPr id="257" name="直線コネクタ 256"/>
        <xdr:cNvCxnSpPr/>
      </xdr:nvCxnSpPr>
      <xdr:spPr>
        <a:xfrm flipV="1">
          <a:off x="13893800" y="9370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156210</xdr:rowOff>
    </xdr:from>
    <xdr:to>
      <xdr:col>21</xdr:col>
      <xdr:colOff>412750</xdr:colOff>
      <xdr:row>56</xdr:row>
      <xdr:rowOff>86360</xdr:rowOff>
    </xdr:to>
    <xdr:sp macro="" textlink="">
      <xdr:nvSpPr>
        <xdr:cNvPr id="258" name="フローチャート : 判断 257"/>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71137</xdr:rowOff>
    </xdr:from>
    <xdr:ext cx="762000" cy="259045"/>
    <xdr:sp macro="" textlink="">
      <xdr:nvSpPr>
        <xdr:cNvPr id="259" name="テキスト ボックス 258"/>
        <xdr:cNvSpPr txBox="1"/>
      </xdr:nvSpPr>
      <xdr:spPr>
        <a:xfrm>
          <a:off x="14401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88900</xdr:rowOff>
    </xdr:from>
    <xdr:to>
      <xdr:col>20</xdr:col>
      <xdr:colOff>158750</xdr:colOff>
      <xdr:row>54</xdr:row>
      <xdr:rowOff>119380</xdr:rowOff>
    </xdr:to>
    <xdr:cxnSp macro="">
      <xdr:nvCxnSpPr>
        <xdr:cNvPr id="260" name="直線コネクタ 259"/>
        <xdr:cNvCxnSpPr/>
      </xdr:nvCxnSpPr>
      <xdr:spPr>
        <a:xfrm>
          <a:off x="13004800" y="9347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118110</xdr:rowOff>
    </xdr:from>
    <xdr:to>
      <xdr:col>20</xdr:col>
      <xdr:colOff>209550</xdr:colOff>
      <xdr:row>56</xdr:row>
      <xdr:rowOff>48260</xdr:rowOff>
    </xdr:to>
    <xdr:sp macro="" textlink="">
      <xdr:nvSpPr>
        <xdr:cNvPr id="261" name="フローチャート : 判断 260"/>
        <xdr:cNvSpPr/>
      </xdr:nvSpPr>
      <xdr:spPr>
        <a:xfrm>
          <a:off x="13843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33037</xdr:rowOff>
    </xdr:from>
    <xdr:ext cx="762000" cy="259045"/>
    <xdr:sp macro="" textlink="">
      <xdr:nvSpPr>
        <xdr:cNvPr id="262" name="テキスト ボックス 261"/>
        <xdr:cNvSpPr txBox="1"/>
      </xdr:nvSpPr>
      <xdr:spPr>
        <a:xfrm>
          <a:off x="13512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110490</xdr:rowOff>
    </xdr:from>
    <xdr:to>
      <xdr:col>19</xdr:col>
      <xdr:colOff>6350</xdr:colOff>
      <xdr:row>56</xdr:row>
      <xdr:rowOff>40640</xdr:rowOff>
    </xdr:to>
    <xdr:sp macro="" textlink="">
      <xdr:nvSpPr>
        <xdr:cNvPr id="263" name="フローチャート : 判断 262"/>
        <xdr:cNvSpPr/>
      </xdr:nvSpPr>
      <xdr:spPr>
        <a:xfrm>
          <a:off x="129540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25417</xdr:rowOff>
    </xdr:from>
    <xdr:ext cx="762000" cy="259045"/>
    <xdr:sp macro="" textlink="">
      <xdr:nvSpPr>
        <xdr:cNvPr id="264" name="テキスト ボックス 263"/>
        <xdr:cNvSpPr txBox="1"/>
      </xdr:nvSpPr>
      <xdr:spPr>
        <a:xfrm>
          <a:off x="12623800" y="962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54</xdr:row>
      <xdr:rowOff>129540</xdr:rowOff>
    </xdr:from>
    <xdr:to>
      <xdr:col>24</xdr:col>
      <xdr:colOff>82550</xdr:colOff>
      <xdr:row>55</xdr:row>
      <xdr:rowOff>59690</xdr:rowOff>
    </xdr:to>
    <xdr:sp macro="" textlink="">
      <xdr:nvSpPr>
        <xdr:cNvPr id="270" name="円/楕円 269"/>
        <xdr:cNvSpPr/>
      </xdr:nvSpPr>
      <xdr:spPr>
        <a:xfrm>
          <a:off x="164592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146067</xdr:rowOff>
    </xdr:from>
    <xdr:ext cx="762000" cy="259045"/>
    <xdr:sp macro="" textlink="">
      <xdr:nvSpPr>
        <xdr:cNvPr id="271" name="その他該当値テキスト"/>
        <xdr:cNvSpPr txBox="1"/>
      </xdr:nvSpPr>
      <xdr:spPr>
        <a:xfrm>
          <a:off x="165989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91440</xdr:rowOff>
    </xdr:from>
    <xdr:to>
      <xdr:col>22</xdr:col>
      <xdr:colOff>615950</xdr:colOff>
      <xdr:row>55</xdr:row>
      <xdr:rowOff>21590</xdr:rowOff>
    </xdr:to>
    <xdr:sp macro="" textlink="">
      <xdr:nvSpPr>
        <xdr:cNvPr id="272" name="円/楕円 271"/>
        <xdr:cNvSpPr/>
      </xdr:nvSpPr>
      <xdr:spPr>
        <a:xfrm>
          <a:off x="15621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31767</xdr:rowOff>
    </xdr:from>
    <xdr:ext cx="736600" cy="259045"/>
    <xdr:sp macro="" textlink="">
      <xdr:nvSpPr>
        <xdr:cNvPr id="273" name="テキスト ボックス 272"/>
        <xdr:cNvSpPr txBox="1"/>
      </xdr:nvSpPr>
      <xdr:spPr>
        <a:xfrm>
          <a:off x="15290800" y="911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60960</xdr:rowOff>
    </xdr:from>
    <xdr:to>
      <xdr:col>21</xdr:col>
      <xdr:colOff>412750</xdr:colOff>
      <xdr:row>54</xdr:row>
      <xdr:rowOff>162560</xdr:rowOff>
    </xdr:to>
    <xdr:sp macro="" textlink="">
      <xdr:nvSpPr>
        <xdr:cNvPr id="274" name="円/楕円 273"/>
        <xdr:cNvSpPr/>
      </xdr:nvSpPr>
      <xdr:spPr>
        <a:xfrm>
          <a:off x="14732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1287</xdr:rowOff>
    </xdr:from>
    <xdr:ext cx="762000" cy="259045"/>
    <xdr:sp macro="" textlink="">
      <xdr:nvSpPr>
        <xdr:cNvPr id="275" name="テキスト ボックス 274"/>
        <xdr:cNvSpPr txBox="1"/>
      </xdr:nvSpPr>
      <xdr:spPr>
        <a:xfrm>
          <a:off x="144018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68580</xdr:rowOff>
    </xdr:from>
    <xdr:to>
      <xdr:col>20</xdr:col>
      <xdr:colOff>209550</xdr:colOff>
      <xdr:row>54</xdr:row>
      <xdr:rowOff>170180</xdr:rowOff>
    </xdr:to>
    <xdr:sp macro="" textlink="">
      <xdr:nvSpPr>
        <xdr:cNvPr id="276" name="円/楕円 275"/>
        <xdr:cNvSpPr/>
      </xdr:nvSpPr>
      <xdr:spPr>
        <a:xfrm>
          <a:off x="138430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8907</xdr:rowOff>
    </xdr:from>
    <xdr:ext cx="762000" cy="259045"/>
    <xdr:sp macro="" textlink="">
      <xdr:nvSpPr>
        <xdr:cNvPr id="277" name="テキスト ボックス 276"/>
        <xdr:cNvSpPr txBox="1"/>
      </xdr:nvSpPr>
      <xdr:spPr>
        <a:xfrm>
          <a:off x="13512800" y="909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38100</xdr:rowOff>
    </xdr:from>
    <xdr:to>
      <xdr:col>19</xdr:col>
      <xdr:colOff>6350</xdr:colOff>
      <xdr:row>54</xdr:row>
      <xdr:rowOff>139700</xdr:rowOff>
    </xdr:to>
    <xdr:sp macro="" textlink="">
      <xdr:nvSpPr>
        <xdr:cNvPr id="278" name="円/楕円 277"/>
        <xdr:cNvSpPr/>
      </xdr:nvSpPr>
      <xdr:spPr>
        <a:xfrm>
          <a:off x="12954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149877</xdr:rowOff>
    </xdr:from>
    <xdr:ext cx="762000" cy="259045"/>
    <xdr:sp macro="" textlink="">
      <xdr:nvSpPr>
        <xdr:cNvPr id="279" name="テキスト ボックス 278"/>
        <xdr:cNvSpPr txBox="1"/>
      </xdr:nvSpPr>
      <xdr:spPr>
        <a:xfrm>
          <a:off x="12623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補助費等に係る経常収支比率は、病院事業会計や下水道事業会計への繰出金の減により平成</a:t>
          </a:r>
          <a:r>
            <a:rPr kumimoji="1" lang="en-US" altLang="ja-JP" sz="1300">
              <a:solidFill>
                <a:schemeClr val="dk1"/>
              </a:solidFill>
              <a:effectLst/>
              <a:latin typeface="+mn-ea"/>
              <a:ea typeface="+mn-ea"/>
              <a:cs typeface="+mn-cs"/>
            </a:rPr>
            <a:t>26</a:t>
          </a:r>
          <a:r>
            <a:rPr kumimoji="1" lang="ja-JP" altLang="ja-JP" sz="1300">
              <a:solidFill>
                <a:schemeClr val="dk1"/>
              </a:solidFill>
              <a:effectLst/>
              <a:latin typeface="+mn-ea"/>
              <a:ea typeface="+mn-ea"/>
              <a:cs typeface="+mn-cs"/>
            </a:rPr>
            <a:t>年度に比べて</a:t>
          </a:r>
          <a:r>
            <a:rPr kumimoji="1" lang="en-US" altLang="ja-JP" sz="1300">
              <a:solidFill>
                <a:schemeClr val="dk1"/>
              </a:solidFill>
              <a:effectLst/>
              <a:latin typeface="+mn-ea"/>
              <a:ea typeface="+mn-ea"/>
              <a:cs typeface="+mn-cs"/>
            </a:rPr>
            <a:t>0.2</a:t>
          </a:r>
          <a:r>
            <a:rPr kumimoji="1" lang="ja-JP" altLang="ja-JP" sz="1300">
              <a:solidFill>
                <a:schemeClr val="dk1"/>
              </a:solidFill>
              <a:effectLst/>
              <a:latin typeface="+mn-ea"/>
              <a:ea typeface="+mn-ea"/>
              <a:cs typeface="+mn-cs"/>
            </a:rPr>
            <a:t>ポイント低下した。類似団体内順位は</a:t>
          </a:r>
          <a:r>
            <a:rPr kumimoji="1" lang="en-US" altLang="ja-JP" sz="1300">
              <a:solidFill>
                <a:schemeClr val="dk1"/>
              </a:solidFill>
              <a:effectLst/>
              <a:latin typeface="+mn-ea"/>
              <a:ea typeface="+mn-ea"/>
              <a:cs typeface="+mn-cs"/>
            </a:rPr>
            <a:t>30</a:t>
          </a:r>
          <a:r>
            <a:rPr kumimoji="1" lang="ja-JP" altLang="ja-JP" sz="1300">
              <a:solidFill>
                <a:schemeClr val="dk1"/>
              </a:solidFill>
              <a:effectLst/>
              <a:latin typeface="+mn-ea"/>
              <a:ea typeface="+mn-ea"/>
              <a:cs typeface="+mn-cs"/>
            </a:rPr>
            <a:t>位とやや下位になっているため、今後も補助金等の整理合理化に努める</a:t>
          </a:r>
          <a:r>
            <a:rPr kumimoji="1" lang="ja-JP" altLang="en-US" sz="1300">
              <a:solidFill>
                <a:schemeClr val="dk1"/>
              </a:solidFill>
              <a:effectLst/>
              <a:latin typeface="+mn-ea"/>
              <a:ea typeface="+mn-ea"/>
              <a:cs typeface="+mn-cs"/>
            </a:rPr>
            <a:t>。</a:t>
          </a:r>
          <a:endParaRPr lang="ja-JP" altLang="ja-JP" sz="1300">
            <a:effectLst/>
            <a:latin typeface="+mn-ea"/>
            <a:ea typeface="+mn-ea"/>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76200</xdr:rowOff>
    </xdr:from>
    <xdr:to>
      <xdr:col>24</xdr:col>
      <xdr:colOff>31750</xdr:colOff>
      <xdr:row>42</xdr:row>
      <xdr:rowOff>12700</xdr:rowOff>
    </xdr:to>
    <xdr:cxnSp macro="">
      <xdr:nvCxnSpPr>
        <xdr:cNvPr id="307" name="直線コネクタ 306"/>
        <xdr:cNvCxnSpPr/>
      </xdr:nvCxnSpPr>
      <xdr:spPr>
        <a:xfrm flipV="1">
          <a:off x="16510000" y="5562600"/>
          <a:ext cx="0" cy="1651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8"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9" name="直線コネクタ 308"/>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162577</xdr:rowOff>
    </xdr:from>
    <xdr:ext cx="762000" cy="259045"/>
    <xdr:sp macro="" textlink="">
      <xdr:nvSpPr>
        <xdr:cNvPr id="310" name="補助費等最大値テキスト"/>
        <xdr:cNvSpPr txBox="1"/>
      </xdr:nvSpPr>
      <xdr:spPr>
        <a:xfrm>
          <a:off x="16598900" y="530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23</xdr:col>
      <xdr:colOff>628650</xdr:colOff>
      <xdr:row>32</xdr:row>
      <xdr:rowOff>76200</xdr:rowOff>
    </xdr:from>
    <xdr:to>
      <xdr:col>24</xdr:col>
      <xdr:colOff>120650</xdr:colOff>
      <xdr:row>32</xdr:row>
      <xdr:rowOff>76200</xdr:rowOff>
    </xdr:to>
    <xdr:cxnSp macro="">
      <xdr:nvCxnSpPr>
        <xdr:cNvPr id="311" name="直線コネクタ 310"/>
        <xdr:cNvCxnSpPr/>
      </xdr:nvCxnSpPr>
      <xdr:spPr>
        <a:xfrm>
          <a:off x="16421100" y="556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82550</xdr:rowOff>
    </xdr:from>
    <xdr:to>
      <xdr:col>24</xdr:col>
      <xdr:colOff>31750</xdr:colOff>
      <xdr:row>37</xdr:row>
      <xdr:rowOff>107950</xdr:rowOff>
    </xdr:to>
    <xdr:cxnSp macro="">
      <xdr:nvCxnSpPr>
        <xdr:cNvPr id="312" name="直線コネクタ 311"/>
        <xdr:cNvCxnSpPr/>
      </xdr:nvCxnSpPr>
      <xdr:spPr>
        <a:xfrm flipV="1">
          <a:off x="15671800" y="64262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105427</xdr:rowOff>
    </xdr:from>
    <xdr:ext cx="762000" cy="259045"/>
    <xdr:sp macro="" textlink="">
      <xdr:nvSpPr>
        <xdr:cNvPr id="313" name="補助費等平均値テキスト"/>
        <xdr:cNvSpPr txBox="1"/>
      </xdr:nvSpPr>
      <xdr:spPr>
        <a:xfrm>
          <a:off x="16598900" y="610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88900</xdr:rowOff>
    </xdr:from>
    <xdr:to>
      <xdr:col>24</xdr:col>
      <xdr:colOff>82550</xdr:colOff>
      <xdr:row>37</xdr:row>
      <xdr:rowOff>19050</xdr:rowOff>
    </xdr:to>
    <xdr:sp macro="" textlink="">
      <xdr:nvSpPr>
        <xdr:cNvPr id="314" name="フローチャート : 判断 313"/>
        <xdr:cNvSpPr/>
      </xdr:nvSpPr>
      <xdr:spPr>
        <a:xfrm>
          <a:off x="164592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69850</xdr:rowOff>
    </xdr:from>
    <xdr:to>
      <xdr:col>22</xdr:col>
      <xdr:colOff>565150</xdr:colOff>
      <xdr:row>37</xdr:row>
      <xdr:rowOff>107950</xdr:rowOff>
    </xdr:to>
    <xdr:cxnSp macro="">
      <xdr:nvCxnSpPr>
        <xdr:cNvPr id="315" name="直線コネクタ 314"/>
        <xdr:cNvCxnSpPr/>
      </xdr:nvCxnSpPr>
      <xdr:spPr>
        <a:xfrm>
          <a:off x="14782800" y="6413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139700</xdr:rowOff>
    </xdr:from>
    <xdr:to>
      <xdr:col>22</xdr:col>
      <xdr:colOff>615950</xdr:colOff>
      <xdr:row>37</xdr:row>
      <xdr:rowOff>69850</xdr:rowOff>
    </xdr:to>
    <xdr:sp macro="" textlink="">
      <xdr:nvSpPr>
        <xdr:cNvPr id="316" name="フローチャート : 判断 315"/>
        <xdr:cNvSpPr/>
      </xdr:nvSpPr>
      <xdr:spPr>
        <a:xfrm>
          <a:off x="15621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80027</xdr:rowOff>
    </xdr:from>
    <xdr:ext cx="736600" cy="259045"/>
    <xdr:sp macro="" textlink="">
      <xdr:nvSpPr>
        <xdr:cNvPr id="317" name="テキスト ボックス 316"/>
        <xdr:cNvSpPr txBox="1"/>
      </xdr:nvSpPr>
      <xdr:spPr>
        <a:xfrm>
          <a:off x="15290800" y="608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69850</xdr:rowOff>
    </xdr:from>
    <xdr:to>
      <xdr:col>21</xdr:col>
      <xdr:colOff>361950</xdr:colOff>
      <xdr:row>37</xdr:row>
      <xdr:rowOff>82550</xdr:rowOff>
    </xdr:to>
    <xdr:cxnSp macro="">
      <xdr:nvCxnSpPr>
        <xdr:cNvPr id="318" name="直線コネクタ 317"/>
        <xdr:cNvCxnSpPr/>
      </xdr:nvCxnSpPr>
      <xdr:spPr>
        <a:xfrm flipV="1">
          <a:off x="13893800" y="6413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101600</xdr:rowOff>
    </xdr:from>
    <xdr:to>
      <xdr:col>21</xdr:col>
      <xdr:colOff>412750</xdr:colOff>
      <xdr:row>37</xdr:row>
      <xdr:rowOff>31750</xdr:rowOff>
    </xdr:to>
    <xdr:sp macro="" textlink="">
      <xdr:nvSpPr>
        <xdr:cNvPr id="319" name="フローチャート : 判断 318"/>
        <xdr:cNvSpPr/>
      </xdr:nvSpPr>
      <xdr:spPr>
        <a:xfrm>
          <a:off x="14732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41927</xdr:rowOff>
    </xdr:from>
    <xdr:ext cx="762000" cy="259045"/>
    <xdr:sp macro="" textlink="">
      <xdr:nvSpPr>
        <xdr:cNvPr id="320" name="テキスト ボックス 319"/>
        <xdr:cNvSpPr txBox="1"/>
      </xdr:nvSpPr>
      <xdr:spPr>
        <a:xfrm>
          <a:off x="144018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44450</xdr:rowOff>
    </xdr:from>
    <xdr:to>
      <xdr:col>20</xdr:col>
      <xdr:colOff>158750</xdr:colOff>
      <xdr:row>37</xdr:row>
      <xdr:rowOff>82550</xdr:rowOff>
    </xdr:to>
    <xdr:cxnSp macro="">
      <xdr:nvCxnSpPr>
        <xdr:cNvPr id="321" name="直線コネクタ 320"/>
        <xdr:cNvCxnSpPr/>
      </xdr:nvCxnSpPr>
      <xdr:spPr>
        <a:xfrm>
          <a:off x="13004800" y="6388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139700</xdr:rowOff>
    </xdr:from>
    <xdr:to>
      <xdr:col>20</xdr:col>
      <xdr:colOff>209550</xdr:colOff>
      <xdr:row>37</xdr:row>
      <xdr:rowOff>69850</xdr:rowOff>
    </xdr:to>
    <xdr:sp macro="" textlink="">
      <xdr:nvSpPr>
        <xdr:cNvPr id="322" name="フローチャート : 判断 321"/>
        <xdr:cNvSpPr/>
      </xdr:nvSpPr>
      <xdr:spPr>
        <a:xfrm>
          <a:off x="13843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80027</xdr:rowOff>
    </xdr:from>
    <xdr:ext cx="762000" cy="259045"/>
    <xdr:sp macro="" textlink="">
      <xdr:nvSpPr>
        <xdr:cNvPr id="323" name="テキスト ボックス 322"/>
        <xdr:cNvSpPr txBox="1"/>
      </xdr:nvSpPr>
      <xdr:spPr>
        <a:xfrm>
          <a:off x="135128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88900</xdr:rowOff>
    </xdr:from>
    <xdr:to>
      <xdr:col>19</xdr:col>
      <xdr:colOff>6350</xdr:colOff>
      <xdr:row>37</xdr:row>
      <xdr:rowOff>19050</xdr:rowOff>
    </xdr:to>
    <xdr:sp macro="" textlink="">
      <xdr:nvSpPr>
        <xdr:cNvPr id="324" name="フローチャート : 判断 323"/>
        <xdr:cNvSpPr/>
      </xdr:nvSpPr>
      <xdr:spPr>
        <a:xfrm>
          <a:off x="12954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29227</xdr:rowOff>
    </xdr:from>
    <xdr:ext cx="762000" cy="259045"/>
    <xdr:sp macro="" textlink="">
      <xdr:nvSpPr>
        <xdr:cNvPr id="325" name="テキスト ボックス 324"/>
        <xdr:cNvSpPr txBox="1"/>
      </xdr:nvSpPr>
      <xdr:spPr>
        <a:xfrm>
          <a:off x="12623800" y="602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31750</xdr:rowOff>
    </xdr:from>
    <xdr:to>
      <xdr:col>24</xdr:col>
      <xdr:colOff>82550</xdr:colOff>
      <xdr:row>37</xdr:row>
      <xdr:rowOff>133350</xdr:rowOff>
    </xdr:to>
    <xdr:sp macro="" textlink="">
      <xdr:nvSpPr>
        <xdr:cNvPr id="331" name="円/楕円 330"/>
        <xdr:cNvSpPr/>
      </xdr:nvSpPr>
      <xdr:spPr>
        <a:xfrm>
          <a:off x="164592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3827</xdr:rowOff>
    </xdr:from>
    <xdr:ext cx="762000" cy="259045"/>
    <xdr:sp macro="" textlink="">
      <xdr:nvSpPr>
        <xdr:cNvPr id="332" name="補助費等該当値テキスト"/>
        <xdr:cNvSpPr txBox="1"/>
      </xdr:nvSpPr>
      <xdr:spPr>
        <a:xfrm>
          <a:off x="165989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57150</xdr:rowOff>
    </xdr:from>
    <xdr:to>
      <xdr:col>22</xdr:col>
      <xdr:colOff>615950</xdr:colOff>
      <xdr:row>37</xdr:row>
      <xdr:rowOff>158750</xdr:rowOff>
    </xdr:to>
    <xdr:sp macro="" textlink="">
      <xdr:nvSpPr>
        <xdr:cNvPr id="333" name="円/楕円 332"/>
        <xdr:cNvSpPr/>
      </xdr:nvSpPr>
      <xdr:spPr>
        <a:xfrm>
          <a:off x="15621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143527</xdr:rowOff>
    </xdr:from>
    <xdr:ext cx="736600" cy="259045"/>
    <xdr:sp macro="" textlink="">
      <xdr:nvSpPr>
        <xdr:cNvPr id="334" name="テキスト ボックス 333"/>
        <xdr:cNvSpPr txBox="1"/>
      </xdr:nvSpPr>
      <xdr:spPr>
        <a:xfrm>
          <a:off x="15290800" y="648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19050</xdr:rowOff>
    </xdr:from>
    <xdr:to>
      <xdr:col>21</xdr:col>
      <xdr:colOff>412750</xdr:colOff>
      <xdr:row>37</xdr:row>
      <xdr:rowOff>120650</xdr:rowOff>
    </xdr:to>
    <xdr:sp macro="" textlink="">
      <xdr:nvSpPr>
        <xdr:cNvPr id="335" name="円/楕円 334"/>
        <xdr:cNvSpPr/>
      </xdr:nvSpPr>
      <xdr:spPr>
        <a:xfrm>
          <a:off x="14732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105427</xdr:rowOff>
    </xdr:from>
    <xdr:ext cx="762000" cy="259045"/>
    <xdr:sp macro="" textlink="">
      <xdr:nvSpPr>
        <xdr:cNvPr id="336" name="テキスト ボックス 335"/>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31750</xdr:rowOff>
    </xdr:from>
    <xdr:to>
      <xdr:col>20</xdr:col>
      <xdr:colOff>209550</xdr:colOff>
      <xdr:row>37</xdr:row>
      <xdr:rowOff>133350</xdr:rowOff>
    </xdr:to>
    <xdr:sp macro="" textlink="">
      <xdr:nvSpPr>
        <xdr:cNvPr id="337" name="円/楕円 336"/>
        <xdr:cNvSpPr/>
      </xdr:nvSpPr>
      <xdr:spPr>
        <a:xfrm>
          <a:off x="138430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118127</xdr:rowOff>
    </xdr:from>
    <xdr:ext cx="762000" cy="259045"/>
    <xdr:sp macro="" textlink="">
      <xdr:nvSpPr>
        <xdr:cNvPr id="338" name="テキスト ボックス 337"/>
        <xdr:cNvSpPr txBox="1"/>
      </xdr:nvSpPr>
      <xdr:spPr>
        <a:xfrm>
          <a:off x="13512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165100</xdr:rowOff>
    </xdr:from>
    <xdr:to>
      <xdr:col>19</xdr:col>
      <xdr:colOff>6350</xdr:colOff>
      <xdr:row>37</xdr:row>
      <xdr:rowOff>95250</xdr:rowOff>
    </xdr:to>
    <xdr:sp macro="" textlink="">
      <xdr:nvSpPr>
        <xdr:cNvPr id="339" name="円/楕円 338"/>
        <xdr:cNvSpPr/>
      </xdr:nvSpPr>
      <xdr:spPr>
        <a:xfrm>
          <a:off x="129540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80027</xdr:rowOff>
    </xdr:from>
    <xdr:ext cx="762000" cy="259045"/>
    <xdr:sp macro="" textlink="">
      <xdr:nvSpPr>
        <xdr:cNvPr id="340" name="テキスト ボックス 339"/>
        <xdr:cNvSpPr txBox="1"/>
      </xdr:nvSpPr>
      <xdr:spPr>
        <a:xfrm>
          <a:off x="12623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mn-ea"/>
              <a:ea typeface="+mn-ea"/>
              <a:cs typeface="+mn-cs"/>
            </a:rPr>
            <a:t>公債費に係る経常収支比率は、減税補</a:t>
          </a:r>
          <a:r>
            <a:rPr lang="ja-JP" altLang="ja-JP" sz="1300">
              <a:solidFill>
                <a:schemeClr val="dk1"/>
              </a:solidFill>
              <a:effectLst/>
              <a:latin typeface="+mn-ea"/>
              <a:ea typeface="+mn-ea"/>
              <a:cs typeface="+mn-cs"/>
            </a:rPr>
            <a:t>塡</a:t>
          </a:r>
          <a:r>
            <a:rPr kumimoji="1" lang="ja-JP" altLang="ja-JP" sz="1300">
              <a:solidFill>
                <a:schemeClr val="dk1"/>
              </a:solidFill>
              <a:effectLst/>
              <a:latin typeface="+mn-ea"/>
              <a:ea typeface="+mn-ea"/>
              <a:cs typeface="+mn-cs"/>
            </a:rPr>
            <a:t>債償還額の減などにより平成</a:t>
          </a:r>
          <a:r>
            <a:rPr kumimoji="1" lang="en-US" altLang="ja-JP" sz="1300">
              <a:solidFill>
                <a:schemeClr val="dk1"/>
              </a:solidFill>
              <a:effectLst/>
              <a:latin typeface="+mn-ea"/>
              <a:ea typeface="+mn-ea"/>
              <a:cs typeface="+mn-cs"/>
            </a:rPr>
            <a:t>26</a:t>
          </a:r>
          <a:r>
            <a:rPr kumimoji="1" lang="ja-JP" altLang="ja-JP" sz="1300">
              <a:solidFill>
                <a:schemeClr val="dk1"/>
              </a:solidFill>
              <a:effectLst/>
              <a:latin typeface="+mn-ea"/>
              <a:ea typeface="+mn-ea"/>
              <a:cs typeface="+mn-cs"/>
            </a:rPr>
            <a:t>年度に比べ</a:t>
          </a:r>
          <a:r>
            <a:rPr kumimoji="1" lang="en-US" altLang="ja-JP" sz="1300">
              <a:solidFill>
                <a:schemeClr val="dk1"/>
              </a:solidFill>
              <a:effectLst/>
              <a:latin typeface="+mn-ea"/>
              <a:ea typeface="+mn-ea"/>
              <a:cs typeface="+mn-cs"/>
            </a:rPr>
            <a:t>1.5</a:t>
          </a:r>
          <a:r>
            <a:rPr kumimoji="1" lang="ja-JP" altLang="ja-JP" sz="1300">
              <a:solidFill>
                <a:schemeClr val="dk1"/>
              </a:solidFill>
              <a:effectLst/>
              <a:latin typeface="+mn-ea"/>
              <a:ea typeface="+mn-ea"/>
              <a:cs typeface="+mn-cs"/>
            </a:rPr>
            <a:t>ポイント</a:t>
          </a:r>
          <a:r>
            <a:rPr kumimoji="1" lang="ja-JP" altLang="en-US" sz="1300">
              <a:solidFill>
                <a:schemeClr val="dk1"/>
              </a:solidFill>
              <a:effectLst/>
              <a:latin typeface="+mn-ea"/>
              <a:ea typeface="+mn-ea"/>
              <a:cs typeface="+mn-cs"/>
            </a:rPr>
            <a:t>低下</a:t>
          </a:r>
          <a:r>
            <a:rPr kumimoji="1" lang="ja-JP" altLang="ja-JP" sz="1300">
              <a:solidFill>
                <a:schemeClr val="dk1"/>
              </a:solidFill>
              <a:effectLst/>
              <a:latin typeface="+mn-ea"/>
              <a:ea typeface="+mn-ea"/>
              <a:cs typeface="+mn-cs"/>
            </a:rPr>
            <a:t>した。類似団体内の順位でも</a:t>
          </a:r>
          <a:r>
            <a:rPr kumimoji="1" lang="en-US" altLang="ja-JP" sz="1300">
              <a:solidFill>
                <a:schemeClr val="dk1"/>
              </a:solidFill>
              <a:effectLst/>
              <a:latin typeface="+mn-ea"/>
              <a:ea typeface="+mn-ea"/>
              <a:cs typeface="+mn-cs"/>
            </a:rPr>
            <a:t>10</a:t>
          </a:r>
          <a:r>
            <a:rPr kumimoji="1" lang="ja-JP" altLang="ja-JP" sz="1300">
              <a:solidFill>
                <a:schemeClr val="dk1"/>
              </a:solidFill>
              <a:effectLst/>
              <a:latin typeface="+mn-ea"/>
              <a:ea typeface="+mn-ea"/>
              <a:cs typeface="+mn-cs"/>
            </a:rPr>
            <a:t>位と上位に位置しており</a:t>
          </a:r>
          <a:r>
            <a:rPr kumimoji="1" lang="ja-JP" altLang="en-US"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今後も地方債の計画的な借入れを行い、公債費負担の抑制に努める。</a:t>
          </a:r>
          <a:endParaRPr lang="ja-JP" altLang="ja-JP" sz="1300">
            <a:effectLst/>
            <a:latin typeface="+mn-ea"/>
            <a:ea typeface="+mn-ea"/>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66040</xdr:rowOff>
    </xdr:from>
    <xdr:to>
      <xdr:col>7</xdr:col>
      <xdr:colOff>15875</xdr:colOff>
      <xdr:row>81</xdr:row>
      <xdr:rowOff>85089</xdr:rowOff>
    </xdr:to>
    <xdr:cxnSp macro="">
      <xdr:nvCxnSpPr>
        <xdr:cNvPr id="368" name="直線コネクタ 367"/>
        <xdr:cNvCxnSpPr/>
      </xdr:nvCxnSpPr>
      <xdr:spPr>
        <a:xfrm flipV="1">
          <a:off x="4826000" y="12753340"/>
          <a:ext cx="0" cy="1219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57166</xdr:rowOff>
    </xdr:from>
    <xdr:ext cx="762000" cy="259045"/>
    <xdr:sp macro="" textlink="">
      <xdr:nvSpPr>
        <xdr:cNvPr id="369" name="公債費最小値テキスト"/>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a:t>
          </a:r>
          <a:endParaRPr kumimoji="1" lang="ja-JP" altLang="en-US" sz="1000" b="1">
            <a:latin typeface="ＭＳ Ｐゴシック"/>
          </a:endParaRPr>
        </a:p>
      </xdr:txBody>
    </xdr:sp>
    <xdr:clientData/>
  </xdr:oneCellAnchor>
  <xdr:twoCellAnchor>
    <xdr:from>
      <xdr:col>6</xdr:col>
      <xdr:colOff>612775</xdr:colOff>
      <xdr:row>81</xdr:row>
      <xdr:rowOff>85089</xdr:rowOff>
    </xdr:from>
    <xdr:to>
      <xdr:col>7</xdr:col>
      <xdr:colOff>104775</xdr:colOff>
      <xdr:row>81</xdr:row>
      <xdr:rowOff>85089</xdr:rowOff>
    </xdr:to>
    <xdr:cxnSp macro="">
      <xdr:nvCxnSpPr>
        <xdr:cNvPr id="370" name="直線コネクタ 369"/>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152417</xdr:rowOff>
    </xdr:from>
    <xdr:ext cx="762000" cy="259045"/>
    <xdr:sp macro="" textlink="">
      <xdr:nvSpPr>
        <xdr:cNvPr id="371" name="公債費最大値テキスト"/>
        <xdr:cNvSpPr txBox="1"/>
      </xdr:nvSpPr>
      <xdr:spPr>
        <a:xfrm>
          <a:off x="4914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6</xdr:col>
      <xdr:colOff>612775</xdr:colOff>
      <xdr:row>74</xdr:row>
      <xdr:rowOff>66040</xdr:rowOff>
    </xdr:from>
    <xdr:to>
      <xdr:col>7</xdr:col>
      <xdr:colOff>104775</xdr:colOff>
      <xdr:row>74</xdr:row>
      <xdr:rowOff>66040</xdr:rowOff>
    </xdr:to>
    <xdr:cxnSp macro="">
      <xdr:nvCxnSpPr>
        <xdr:cNvPr id="372" name="直線コネクタ 371"/>
        <xdr:cNvCxnSpPr/>
      </xdr:nvCxnSpPr>
      <xdr:spPr>
        <a:xfrm>
          <a:off x="4737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149861</xdr:rowOff>
    </xdr:from>
    <xdr:to>
      <xdr:col>7</xdr:col>
      <xdr:colOff>15875</xdr:colOff>
      <xdr:row>77</xdr:row>
      <xdr:rowOff>92711</xdr:rowOff>
    </xdr:to>
    <xdr:cxnSp macro="">
      <xdr:nvCxnSpPr>
        <xdr:cNvPr id="373" name="直線コネクタ 372"/>
        <xdr:cNvCxnSpPr/>
      </xdr:nvCxnSpPr>
      <xdr:spPr>
        <a:xfrm flipV="1">
          <a:off x="3987800" y="13180061"/>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120666</xdr:rowOff>
    </xdr:from>
    <xdr:ext cx="762000" cy="259045"/>
    <xdr:sp macro="" textlink="">
      <xdr:nvSpPr>
        <xdr:cNvPr id="374" name="公債費平均値テキスト"/>
        <xdr:cNvSpPr txBox="1"/>
      </xdr:nvSpPr>
      <xdr:spPr>
        <a:xfrm>
          <a:off x="4914900" y="13322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148589</xdr:rowOff>
    </xdr:from>
    <xdr:to>
      <xdr:col>7</xdr:col>
      <xdr:colOff>66675</xdr:colOff>
      <xdr:row>78</xdr:row>
      <xdr:rowOff>78739</xdr:rowOff>
    </xdr:to>
    <xdr:sp macro="" textlink="">
      <xdr:nvSpPr>
        <xdr:cNvPr id="375" name="フローチャート : 判断 374"/>
        <xdr:cNvSpPr/>
      </xdr:nvSpPr>
      <xdr:spPr>
        <a:xfrm>
          <a:off x="47752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92711</xdr:rowOff>
    </xdr:from>
    <xdr:to>
      <xdr:col>5</xdr:col>
      <xdr:colOff>549275</xdr:colOff>
      <xdr:row>77</xdr:row>
      <xdr:rowOff>115570</xdr:rowOff>
    </xdr:to>
    <xdr:cxnSp macro="">
      <xdr:nvCxnSpPr>
        <xdr:cNvPr id="376" name="直線コネクタ 375"/>
        <xdr:cNvCxnSpPr/>
      </xdr:nvCxnSpPr>
      <xdr:spPr>
        <a:xfrm flipV="1">
          <a:off x="3098800" y="132943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53339</xdr:rowOff>
    </xdr:from>
    <xdr:to>
      <xdr:col>5</xdr:col>
      <xdr:colOff>600075</xdr:colOff>
      <xdr:row>78</xdr:row>
      <xdr:rowOff>154939</xdr:rowOff>
    </xdr:to>
    <xdr:sp macro="" textlink="">
      <xdr:nvSpPr>
        <xdr:cNvPr id="377" name="フローチャート : 判断 376"/>
        <xdr:cNvSpPr/>
      </xdr:nvSpPr>
      <xdr:spPr>
        <a:xfrm>
          <a:off x="3937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139716</xdr:rowOff>
    </xdr:from>
    <xdr:ext cx="736600" cy="259045"/>
    <xdr:sp macro="" textlink="">
      <xdr:nvSpPr>
        <xdr:cNvPr id="378" name="テキスト ボックス 377"/>
        <xdr:cNvSpPr txBox="1"/>
      </xdr:nvSpPr>
      <xdr:spPr>
        <a:xfrm>
          <a:off x="3606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115570</xdr:rowOff>
    </xdr:from>
    <xdr:to>
      <xdr:col>4</xdr:col>
      <xdr:colOff>346075</xdr:colOff>
      <xdr:row>77</xdr:row>
      <xdr:rowOff>153670</xdr:rowOff>
    </xdr:to>
    <xdr:cxnSp macro="">
      <xdr:nvCxnSpPr>
        <xdr:cNvPr id="379" name="直線コネクタ 378"/>
        <xdr:cNvCxnSpPr/>
      </xdr:nvCxnSpPr>
      <xdr:spPr>
        <a:xfrm flipV="1">
          <a:off x="2209800" y="13317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83820</xdr:rowOff>
    </xdr:from>
    <xdr:to>
      <xdr:col>4</xdr:col>
      <xdr:colOff>396875</xdr:colOff>
      <xdr:row>79</xdr:row>
      <xdr:rowOff>13970</xdr:rowOff>
    </xdr:to>
    <xdr:sp macro="" textlink="">
      <xdr:nvSpPr>
        <xdr:cNvPr id="380" name="フローチャート : 判断 379"/>
        <xdr:cNvSpPr/>
      </xdr:nvSpPr>
      <xdr:spPr>
        <a:xfrm>
          <a:off x="3048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170197</xdr:rowOff>
    </xdr:from>
    <xdr:ext cx="762000" cy="259045"/>
    <xdr:sp macro="" textlink="">
      <xdr:nvSpPr>
        <xdr:cNvPr id="381" name="テキスト ボックス 380"/>
        <xdr:cNvSpPr txBox="1"/>
      </xdr:nvSpPr>
      <xdr:spPr>
        <a:xfrm>
          <a:off x="2717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123189</xdr:rowOff>
    </xdr:from>
    <xdr:to>
      <xdr:col>3</xdr:col>
      <xdr:colOff>142875</xdr:colOff>
      <xdr:row>77</xdr:row>
      <xdr:rowOff>153670</xdr:rowOff>
    </xdr:to>
    <xdr:cxnSp macro="">
      <xdr:nvCxnSpPr>
        <xdr:cNvPr id="382" name="直線コネクタ 381"/>
        <xdr:cNvCxnSpPr/>
      </xdr:nvCxnSpPr>
      <xdr:spPr>
        <a:xfrm>
          <a:off x="1320800" y="133248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106680</xdr:rowOff>
    </xdr:from>
    <xdr:to>
      <xdr:col>3</xdr:col>
      <xdr:colOff>193675</xdr:colOff>
      <xdr:row>79</xdr:row>
      <xdr:rowOff>36830</xdr:rowOff>
    </xdr:to>
    <xdr:sp macro="" textlink="">
      <xdr:nvSpPr>
        <xdr:cNvPr id="383" name="フローチャート : 判断 382"/>
        <xdr:cNvSpPr/>
      </xdr:nvSpPr>
      <xdr:spPr>
        <a:xfrm>
          <a:off x="2159000" y="1347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21607</xdr:rowOff>
    </xdr:from>
    <xdr:ext cx="762000" cy="259045"/>
    <xdr:sp macro="" textlink="">
      <xdr:nvSpPr>
        <xdr:cNvPr id="384" name="テキスト ボックス 383"/>
        <xdr:cNvSpPr txBox="1"/>
      </xdr:nvSpPr>
      <xdr:spPr>
        <a:xfrm>
          <a:off x="1828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129539</xdr:rowOff>
    </xdr:from>
    <xdr:to>
      <xdr:col>1</xdr:col>
      <xdr:colOff>676275</xdr:colOff>
      <xdr:row>79</xdr:row>
      <xdr:rowOff>59689</xdr:rowOff>
    </xdr:to>
    <xdr:sp macro="" textlink="">
      <xdr:nvSpPr>
        <xdr:cNvPr id="385" name="フローチャート : 判断 384"/>
        <xdr:cNvSpPr/>
      </xdr:nvSpPr>
      <xdr:spPr>
        <a:xfrm>
          <a:off x="1270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44466</xdr:rowOff>
    </xdr:from>
    <xdr:ext cx="762000" cy="259045"/>
    <xdr:sp macro="" textlink="">
      <xdr:nvSpPr>
        <xdr:cNvPr id="386" name="テキスト ボックス 385"/>
        <xdr:cNvSpPr txBox="1"/>
      </xdr:nvSpPr>
      <xdr:spPr>
        <a:xfrm>
          <a:off x="939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99061</xdr:rowOff>
    </xdr:from>
    <xdr:to>
      <xdr:col>7</xdr:col>
      <xdr:colOff>66675</xdr:colOff>
      <xdr:row>77</xdr:row>
      <xdr:rowOff>29211</xdr:rowOff>
    </xdr:to>
    <xdr:sp macro="" textlink="">
      <xdr:nvSpPr>
        <xdr:cNvPr id="392" name="円/楕円 391"/>
        <xdr:cNvSpPr/>
      </xdr:nvSpPr>
      <xdr:spPr>
        <a:xfrm>
          <a:off x="4775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115588</xdr:rowOff>
    </xdr:from>
    <xdr:ext cx="762000" cy="259045"/>
    <xdr:sp macro="" textlink="">
      <xdr:nvSpPr>
        <xdr:cNvPr id="393" name="公債費該当値テキスト"/>
        <xdr:cNvSpPr txBox="1"/>
      </xdr:nvSpPr>
      <xdr:spPr>
        <a:xfrm>
          <a:off x="49149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41911</xdr:rowOff>
    </xdr:from>
    <xdr:to>
      <xdr:col>5</xdr:col>
      <xdr:colOff>600075</xdr:colOff>
      <xdr:row>77</xdr:row>
      <xdr:rowOff>143511</xdr:rowOff>
    </xdr:to>
    <xdr:sp macro="" textlink="">
      <xdr:nvSpPr>
        <xdr:cNvPr id="394" name="円/楕円 393"/>
        <xdr:cNvSpPr/>
      </xdr:nvSpPr>
      <xdr:spPr>
        <a:xfrm>
          <a:off x="3937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153688</xdr:rowOff>
    </xdr:from>
    <xdr:ext cx="736600" cy="259045"/>
    <xdr:sp macro="" textlink="">
      <xdr:nvSpPr>
        <xdr:cNvPr id="395" name="テキスト ボックス 394"/>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64770</xdr:rowOff>
    </xdr:from>
    <xdr:to>
      <xdr:col>4</xdr:col>
      <xdr:colOff>396875</xdr:colOff>
      <xdr:row>77</xdr:row>
      <xdr:rowOff>166370</xdr:rowOff>
    </xdr:to>
    <xdr:sp macro="" textlink="">
      <xdr:nvSpPr>
        <xdr:cNvPr id="396" name="円/楕円 395"/>
        <xdr:cNvSpPr/>
      </xdr:nvSpPr>
      <xdr:spPr>
        <a:xfrm>
          <a:off x="3048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5097</xdr:rowOff>
    </xdr:from>
    <xdr:ext cx="762000" cy="259045"/>
    <xdr:sp macro="" textlink="">
      <xdr:nvSpPr>
        <xdr:cNvPr id="397" name="テキスト ボックス 396"/>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102870</xdr:rowOff>
    </xdr:from>
    <xdr:to>
      <xdr:col>3</xdr:col>
      <xdr:colOff>193675</xdr:colOff>
      <xdr:row>78</xdr:row>
      <xdr:rowOff>33020</xdr:rowOff>
    </xdr:to>
    <xdr:sp macro="" textlink="">
      <xdr:nvSpPr>
        <xdr:cNvPr id="398" name="円/楕円 397"/>
        <xdr:cNvSpPr/>
      </xdr:nvSpPr>
      <xdr:spPr>
        <a:xfrm>
          <a:off x="2159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43197</xdr:rowOff>
    </xdr:from>
    <xdr:ext cx="762000" cy="259045"/>
    <xdr:sp macro="" textlink="">
      <xdr:nvSpPr>
        <xdr:cNvPr id="399" name="テキスト ボックス 398"/>
        <xdr:cNvSpPr txBox="1"/>
      </xdr:nvSpPr>
      <xdr:spPr>
        <a:xfrm>
          <a:off x="1828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72389</xdr:rowOff>
    </xdr:from>
    <xdr:to>
      <xdr:col>1</xdr:col>
      <xdr:colOff>676275</xdr:colOff>
      <xdr:row>78</xdr:row>
      <xdr:rowOff>2539</xdr:rowOff>
    </xdr:to>
    <xdr:sp macro="" textlink="">
      <xdr:nvSpPr>
        <xdr:cNvPr id="400" name="円/楕円 399"/>
        <xdr:cNvSpPr/>
      </xdr:nvSpPr>
      <xdr:spPr>
        <a:xfrm>
          <a:off x="1270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12716</xdr:rowOff>
    </xdr:from>
    <xdr:ext cx="762000" cy="259045"/>
    <xdr:sp macro="" textlink="">
      <xdr:nvSpPr>
        <xdr:cNvPr id="401" name="テキスト ボックス 400"/>
        <xdr:cNvSpPr txBox="1"/>
      </xdr:nvSpPr>
      <xdr:spPr>
        <a:xfrm>
          <a:off x="939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公債費以外に係る経常収支比率は、人件費などでポイントが上昇したものの、扶助費や補助費等のポイントの低下により、平成</a:t>
          </a:r>
          <a:r>
            <a:rPr kumimoji="1" lang="en-US" altLang="ja-JP" sz="1300">
              <a:solidFill>
                <a:schemeClr val="dk1"/>
              </a:solidFill>
              <a:effectLst/>
              <a:latin typeface="+mn-ea"/>
              <a:ea typeface="+mn-ea"/>
              <a:cs typeface="+mn-cs"/>
            </a:rPr>
            <a:t>26</a:t>
          </a:r>
          <a:r>
            <a:rPr kumimoji="1" lang="ja-JP" altLang="ja-JP" sz="1300">
              <a:solidFill>
                <a:schemeClr val="dk1"/>
              </a:solidFill>
              <a:effectLst/>
              <a:latin typeface="+mn-ea"/>
              <a:ea typeface="+mn-ea"/>
              <a:cs typeface="+mn-cs"/>
            </a:rPr>
            <a:t>年度に比べ</a:t>
          </a:r>
          <a:r>
            <a:rPr kumimoji="1" lang="en-US" altLang="ja-JP" sz="1300">
              <a:solidFill>
                <a:schemeClr val="dk1"/>
              </a:solidFill>
              <a:effectLst/>
              <a:latin typeface="+mn-ea"/>
              <a:ea typeface="+mn-ea"/>
              <a:cs typeface="+mn-cs"/>
            </a:rPr>
            <a:t>0.5</a:t>
          </a:r>
          <a:r>
            <a:rPr kumimoji="1" lang="ja-JP" altLang="ja-JP" sz="1300">
              <a:solidFill>
                <a:schemeClr val="dk1"/>
              </a:solidFill>
              <a:effectLst/>
              <a:latin typeface="+mn-ea"/>
              <a:ea typeface="+mn-ea"/>
              <a:cs typeface="+mn-cs"/>
            </a:rPr>
            <a:t>ポイント低下</a:t>
          </a:r>
          <a:r>
            <a:rPr kumimoji="1" lang="ja-JP" altLang="en-US" sz="1300">
              <a:solidFill>
                <a:schemeClr val="dk1"/>
              </a:solidFill>
              <a:effectLst/>
              <a:latin typeface="+mn-ea"/>
              <a:ea typeface="+mn-ea"/>
              <a:cs typeface="+mn-cs"/>
            </a:rPr>
            <a:t>し</a:t>
          </a:r>
          <a:r>
            <a:rPr kumimoji="1" lang="ja-JP" altLang="ja-JP" sz="1300">
              <a:solidFill>
                <a:schemeClr val="dk1"/>
              </a:solidFill>
              <a:effectLst/>
              <a:latin typeface="+mn-ea"/>
              <a:ea typeface="+mn-ea"/>
              <a:cs typeface="+mn-cs"/>
            </a:rPr>
            <a:t>た。今後もすべての費用について歳出削減を図るための見直しに努める。</a:t>
          </a:r>
          <a:endParaRPr lang="ja-JP" altLang="ja-JP" sz="1300">
            <a:effectLst/>
            <a:latin typeface="+mn-ea"/>
            <a:ea typeface="+mn-ea"/>
          </a:endParaRP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6" name="直線コネクタ 41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7" name="テキスト ボックス 41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8" name="直線コネクタ 41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9" name="テキスト ボックス 41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2" name="直線コネクタ 42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3" name="テキスト ボックス 42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4" name="直線コネクタ 42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5" name="テキスト ボックス 42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80</xdr:row>
      <xdr:rowOff>54611</xdr:rowOff>
    </xdr:to>
    <xdr:cxnSp macro="">
      <xdr:nvCxnSpPr>
        <xdr:cNvPr id="429" name="直線コネクタ 428"/>
        <xdr:cNvCxnSpPr/>
      </xdr:nvCxnSpPr>
      <xdr:spPr>
        <a:xfrm flipV="1">
          <a:off x="16510000" y="12768580"/>
          <a:ext cx="0" cy="1002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30"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31" name="直線コネクタ 430"/>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32"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33" name="直線コネクタ 432"/>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20320</xdr:rowOff>
    </xdr:from>
    <xdr:to>
      <xdr:col>24</xdr:col>
      <xdr:colOff>31750</xdr:colOff>
      <xdr:row>78</xdr:row>
      <xdr:rowOff>39370</xdr:rowOff>
    </xdr:to>
    <xdr:cxnSp macro="">
      <xdr:nvCxnSpPr>
        <xdr:cNvPr id="434" name="直線コネクタ 433"/>
        <xdr:cNvCxnSpPr/>
      </xdr:nvCxnSpPr>
      <xdr:spPr>
        <a:xfrm flipV="1">
          <a:off x="15671800" y="1339342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142257</xdr:rowOff>
    </xdr:from>
    <xdr:ext cx="762000" cy="259045"/>
    <xdr:sp macro="" textlink="">
      <xdr:nvSpPr>
        <xdr:cNvPr id="435" name="公債費以外平均値テキスト"/>
        <xdr:cNvSpPr txBox="1"/>
      </xdr:nvSpPr>
      <xdr:spPr>
        <a:xfrm>
          <a:off x="16598900" y="1317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125730</xdr:rowOff>
    </xdr:from>
    <xdr:to>
      <xdr:col>24</xdr:col>
      <xdr:colOff>82550</xdr:colOff>
      <xdr:row>78</xdr:row>
      <xdr:rowOff>55880</xdr:rowOff>
    </xdr:to>
    <xdr:sp macro="" textlink="">
      <xdr:nvSpPr>
        <xdr:cNvPr id="436" name="フローチャート : 判断 435"/>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119380</xdr:rowOff>
    </xdr:from>
    <xdr:to>
      <xdr:col>22</xdr:col>
      <xdr:colOff>565150</xdr:colOff>
      <xdr:row>78</xdr:row>
      <xdr:rowOff>39370</xdr:rowOff>
    </xdr:to>
    <xdr:cxnSp macro="">
      <xdr:nvCxnSpPr>
        <xdr:cNvPr id="437" name="直線コネクタ 436"/>
        <xdr:cNvCxnSpPr/>
      </xdr:nvCxnSpPr>
      <xdr:spPr>
        <a:xfrm>
          <a:off x="14782800" y="1332103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121920</xdr:rowOff>
    </xdr:from>
    <xdr:to>
      <xdr:col>22</xdr:col>
      <xdr:colOff>615950</xdr:colOff>
      <xdr:row>78</xdr:row>
      <xdr:rowOff>52070</xdr:rowOff>
    </xdr:to>
    <xdr:sp macro="" textlink="">
      <xdr:nvSpPr>
        <xdr:cNvPr id="438" name="フローチャート : 判断 437"/>
        <xdr:cNvSpPr/>
      </xdr:nvSpPr>
      <xdr:spPr>
        <a:xfrm>
          <a:off x="156210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62247</xdr:rowOff>
    </xdr:from>
    <xdr:ext cx="736600" cy="259045"/>
    <xdr:sp macro="" textlink="">
      <xdr:nvSpPr>
        <xdr:cNvPr id="439" name="テキスト ボックス 438"/>
        <xdr:cNvSpPr txBox="1"/>
      </xdr:nvSpPr>
      <xdr:spPr>
        <a:xfrm>
          <a:off x="15290800" y="13092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119380</xdr:rowOff>
    </xdr:from>
    <xdr:to>
      <xdr:col>21</xdr:col>
      <xdr:colOff>361950</xdr:colOff>
      <xdr:row>78</xdr:row>
      <xdr:rowOff>27939</xdr:rowOff>
    </xdr:to>
    <xdr:cxnSp macro="">
      <xdr:nvCxnSpPr>
        <xdr:cNvPr id="440" name="直線コネクタ 439"/>
        <xdr:cNvCxnSpPr/>
      </xdr:nvCxnSpPr>
      <xdr:spPr>
        <a:xfrm flipV="1">
          <a:off x="13893800" y="13321030"/>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87630</xdr:rowOff>
    </xdr:from>
    <xdr:to>
      <xdr:col>21</xdr:col>
      <xdr:colOff>412750</xdr:colOff>
      <xdr:row>78</xdr:row>
      <xdr:rowOff>17780</xdr:rowOff>
    </xdr:to>
    <xdr:sp macro="" textlink="">
      <xdr:nvSpPr>
        <xdr:cNvPr id="441" name="フローチャート : 判断 440"/>
        <xdr:cNvSpPr/>
      </xdr:nvSpPr>
      <xdr:spPr>
        <a:xfrm>
          <a:off x="14732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2557</xdr:rowOff>
    </xdr:from>
    <xdr:ext cx="762000" cy="259045"/>
    <xdr:sp macro="" textlink="">
      <xdr:nvSpPr>
        <xdr:cNvPr id="442" name="テキスト ボックス 441"/>
        <xdr:cNvSpPr txBox="1"/>
      </xdr:nvSpPr>
      <xdr:spPr>
        <a:xfrm>
          <a:off x="14401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111761</xdr:rowOff>
    </xdr:from>
    <xdr:to>
      <xdr:col>20</xdr:col>
      <xdr:colOff>158750</xdr:colOff>
      <xdr:row>78</xdr:row>
      <xdr:rowOff>27939</xdr:rowOff>
    </xdr:to>
    <xdr:cxnSp macro="">
      <xdr:nvCxnSpPr>
        <xdr:cNvPr id="443" name="直線コネクタ 442"/>
        <xdr:cNvCxnSpPr/>
      </xdr:nvCxnSpPr>
      <xdr:spPr>
        <a:xfrm>
          <a:off x="13004800" y="13313411"/>
          <a:ext cx="889000" cy="8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102870</xdr:rowOff>
    </xdr:from>
    <xdr:to>
      <xdr:col>20</xdr:col>
      <xdr:colOff>209550</xdr:colOff>
      <xdr:row>78</xdr:row>
      <xdr:rowOff>33020</xdr:rowOff>
    </xdr:to>
    <xdr:sp macro="" textlink="">
      <xdr:nvSpPr>
        <xdr:cNvPr id="444" name="フローチャート : 判断 443"/>
        <xdr:cNvSpPr/>
      </xdr:nvSpPr>
      <xdr:spPr>
        <a:xfrm>
          <a:off x="13843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43197</xdr:rowOff>
    </xdr:from>
    <xdr:ext cx="762000" cy="259045"/>
    <xdr:sp macro="" textlink="">
      <xdr:nvSpPr>
        <xdr:cNvPr id="445" name="テキスト ボックス 444"/>
        <xdr:cNvSpPr txBox="1"/>
      </xdr:nvSpPr>
      <xdr:spPr>
        <a:xfrm>
          <a:off x="13512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72389</xdr:rowOff>
    </xdr:from>
    <xdr:to>
      <xdr:col>19</xdr:col>
      <xdr:colOff>6350</xdr:colOff>
      <xdr:row>78</xdr:row>
      <xdr:rowOff>2539</xdr:rowOff>
    </xdr:to>
    <xdr:sp macro="" textlink="">
      <xdr:nvSpPr>
        <xdr:cNvPr id="446" name="フローチャート : 判断 445"/>
        <xdr:cNvSpPr/>
      </xdr:nvSpPr>
      <xdr:spPr>
        <a:xfrm>
          <a:off x="12954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158766</xdr:rowOff>
    </xdr:from>
    <xdr:ext cx="762000" cy="259045"/>
    <xdr:sp macro="" textlink="">
      <xdr:nvSpPr>
        <xdr:cNvPr id="447" name="テキスト ボックス 446"/>
        <xdr:cNvSpPr txBox="1"/>
      </xdr:nvSpPr>
      <xdr:spPr>
        <a:xfrm>
          <a:off x="12623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140970</xdr:rowOff>
    </xdr:from>
    <xdr:to>
      <xdr:col>24</xdr:col>
      <xdr:colOff>82550</xdr:colOff>
      <xdr:row>78</xdr:row>
      <xdr:rowOff>71120</xdr:rowOff>
    </xdr:to>
    <xdr:sp macro="" textlink="">
      <xdr:nvSpPr>
        <xdr:cNvPr id="453" name="円/楕円 452"/>
        <xdr:cNvSpPr/>
      </xdr:nvSpPr>
      <xdr:spPr>
        <a:xfrm>
          <a:off x="164592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113047</xdr:rowOff>
    </xdr:from>
    <xdr:ext cx="762000" cy="259045"/>
    <xdr:sp macro="" textlink="">
      <xdr:nvSpPr>
        <xdr:cNvPr id="454" name="公債費以外該当値テキスト"/>
        <xdr:cNvSpPr txBox="1"/>
      </xdr:nvSpPr>
      <xdr:spPr>
        <a:xfrm>
          <a:off x="165989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160020</xdr:rowOff>
    </xdr:from>
    <xdr:to>
      <xdr:col>22</xdr:col>
      <xdr:colOff>615950</xdr:colOff>
      <xdr:row>78</xdr:row>
      <xdr:rowOff>90170</xdr:rowOff>
    </xdr:to>
    <xdr:sp macro="" textlink="">
      <xdr:nvSpPr>
        <xdr:cNvPr id="455" name="円/楕円 454"/>
        <xdr:cNvSpPr/>
      </xdr:nvSpPr>
      <xdr:spPr>
        <a:xfrm>
          <a:off x="15621000" y="133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74947</xdr:rowOff>
    </xdr:from>
    <xdr:ext cx="736600" cy="259045"/>
    <xdr:sp macro="" textlink="">
      <xdr:nvSpPr>
        <xdr:cNvPr id="456" name="テキスト ボックス 455"/>
        <xdr:cNvSpPr txBox="1"/>
      </xdr:nvSpPr>
      <xdr:spPr>
        <a:xfrm>
          <a:off x="15290800" y="13448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68580</xdr:rowOff>
    </xdr:from>
    <xdr:to>
      <xdr:col>21</xdr:col>
      <xdr:colOff>412750</xdr:colOff>
      <xdr:row>77</xdr:row>
      <xdr:rowOff>170180</xdr:rowOff>
    </xdr:to>
    <xdr:sp macro="" textlink="">
      <xdr:nvSpPr>
        <xdr:cNvPr id="457" name="円/楕円 456"/>
        <xdr:cNvSpPr/>
      </xdr:nvSpPr>
      <xdr:spPr>
        <a:xfrm>
          <a:off x="147320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8907</xdr:rowOff>
    </xdr:from>
    <xdr:ext cx="762000" cy="259045"/>
    <xdr:sp macro="" textlink="">
      <xdr:nvSpPr>
        <xdr:cNvPr id="458" name="テキスト ボックス 457"/>
        <xdr:cNvSpPr txBox="1"/>
      </xdr:nvSpPr>
      <xdr:spPr>
        <a:xfrm>
          <a:off x="14401800" y="1303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148589</xdr:rowOff>
    </xdr:from>
    <xdr:to>
      <xdr:col>20</xdr:col>
      <xdr:colOff>209550</xdr:colOff>
      <xdr:row>78</xdr:row>
      <xdr:rowOff>78739</xdr:rowOff>
    </xdr:to>
    <xdr:sp macro="" textlink="">
      <xdr:nvSpPr>
        <xdr:cNvPr id="459" name="円/楕円 458"/>
        <xdr:cNvSpPr/>
      </xdr:nvSpPr>
      <xdr:spPr>
        <a:xfrm>
          <a:off x="13843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63516</xdr:rowOff>
    </xdr:from>
    <xdr:ext cx="762000" cy="259045"/>
    <xdr:sp macro="" textlink="">
      <xdr:nvSpPr>
        <xdr:cNvPr id="460" name="テキスト ボックス 459"/>
        <xdr:cNvSpPr txBox="1"/>
      </xdr:nvSpPr>
      <xdr:spPr>
        <a:xfrm>
          <a:off x="13512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60961</xdr:rowOff>
    </xdr:from>
    <xdr:to>
      <xdr:col>19</xdr:col>
      <xdr:colOff>6350</xdr:colOff>
      <xdr:row>77</xdr:row>
      <xdr:rowOff>162561</xdr:rowOff>
    </xdr:to>
    <xdr:sp macro="" textlink="">
      <xdr:nvSpPr>
        <xdr:cNvPr id="461" name="円/楕円 460"/>
        <xdr:cNvSpPr/>
      </xdr:nvSpPr>
      <xdr:spPr>
        <a:xfrm>
          <a:off x="129540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1288</xdr:rowOff>
    </xdr:from>
    <xdr:ext cx="762000" cy="259045"/>
    <xdr:sp macro="" textlink="">
      <xdr:nvSpPr>
        <xdr:cNvPr id="462" name="テキスト ボックス 461"/>
        <xdr:cNvSpPr txBox="1"/>
      </xdr:nvSpPr>
      <xdr:spPr>
        <a:xfrm>
          <a:off x="12623800" y="13031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愛知県豊橋市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25121</xdr:rowOff>
    </xdr:from>
    <xdr:to>
      <xdr:col>4</xdr:col>
      <xdr:colOff>1117600</xdr:colOff>
      <xdr:row>20</xdr:row>
      <xdr:rowOff>29007</xdr:rowOff>
    </xdr:to>
    <xdr:cxnSp macro="">
      <xdr:nvCxnSpPr>
        <xdr:cNvPr id="43" name="直線コネクタ 42"/>
        <xdr:cNvCxnSpPr/>
      </xdr:nvCxnSpPr>
      <xdr:spPr bwMode="auto">
        <a:xfrm flipV="1">
          <a:off x="5651500" y="2130146"/>
          <a:ext cx="0" cy="13754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1084</xdr:rowOff>
    </xdr:from>
    <xdr:ext cx="762000" cy="259045"/>
    <xdr:sp macro="" textlink="">
      <xdr:nvSpPr>
        <xdr:cNvPr id="44" name="人口1人当たり決算額の推移最小値テキスト130"/>
        <xdr:cNvSpPr txBox="1"/>
      </xdr:nvSpPr>
      <xdr:spPr>
        <a:xfrm>
          <a:off x="5740400" y="347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49,435</a:t>
          </a:r>
          <a:endParaRPr kumimoji="1" lang="ja-JP" altLang="en-US" sz="1000" b="1">
            <a:latin typeface="ＭＳ Ｐゴシック"/>
          </a:endParaRPr>
        </a:p>
      </xdr:txBody>
    </xdr:sp>
    <xdr:clientData/>
  </xdr:oneCellAnchor>
  <xdr:twoCellAnchor>
    <xdr:from>
      <xdr:col>4</xdr:col>
      <xdr:colOff>1028700</xdr:colOff>
      <xdr:row>20</xdr:row>
      <xdr:rowOff>29007</xdr:rowOff>
    </xdr:from>
    <xdr:to>
      <xdr:col>5</xdr:col>
      <xdr:colOff>73025</xdr:colOff>
      <xdr:row>20</xdr:row>
      <xdr:rowOff>29007</xdr:rowOff>
    </xdr:to>
    <xdr:cxnSp macro="">
      <xdr:nvCxnSpPr>
        <xdr:cNvPr id="45" name="直線コネクタ 44"/>
        <xdr:cNvCxnSpPr/>
      </xdr:nvCxnSpPr>
      <xdr:spPr bwMode="auto">
        <a:xfrm>
          <a:off x="5562600" y="35056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111498</xdr:rowOff>
    </xdr:from>
    <xdr:ext cx="762000" cy="259045"/>
    <xdr:sp macro="" textlink="">
      <xdr:nvSpPr>
        <xdr:cNvPr id="46" name="人口1人当たり決算額の推移最大値テキスト130"/>
        <xdr:cNvSpPr txBox="1"/>
      </xdr:nvSpPr>
      <xdr:spPr>
        <a:xfrm>
          <a:off x="5740400" y="187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79,520</a:t>
          </a:r>
          <a:endParaRPr kumimoji="1" lang="ja-JP" altLang="en-US" sz="1000" b="1">
            <a:latin typeface="ＭＳ Ｐゴシック"/>
          </a:endParaRPr>
        </a:p>
      </xdr:txBody>
    </xdr:sp>
    <xdr:clientData/>
  </xdr:oneCellAnchor>
  <xdr:twoCellAnchor>
    <xdr:from>
      <xdr:col>4</xdr:col>
      <xdr:colOff>1028700</xdr:colOff>
      <xdr:row>12</xdr:row>
      <xdr:rowOff>25121</xdr:rowOff>
    </xdr:from>
    <xdr:to>
      <xdr:col>5</xdr:col>
      <xdr:colOff>73025</xdr:colOff>
      <xdr:row>12</xdr:row>
      <xdr:rowOff>25121</xdr:rowOff>
    </xdr:to>
    <xdr:cxnSp macro="">
      <xdr:nvCxnSpPr>
        <xdr:cNvPr id="47" name="直線コネクタ 46"/>
        <xdr:cNvCxnSpPr/>
      </xdr:nvCxnSpPr>
      <xdr:spPr bwMode="auto">
        <a:xfrm>
          <a:off x="5562600" y="21301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141387</xdr:rowOff>
    </xdr:from>
    <xdr:to>
      <xdr:col>4</xdr:col>
      <xdr:colOff>1117600</xdr:colOff>
      <xdr:row>19</xdr:row>
      <xdr:rowOff>47203</xdr:rowOff>
    </xdr:to>
    <xdr:cxnSp macro="">
      <xdr:nvCxnSpPr>
        <xdr:cNvPr id="48" name="直線コネクタ 47"/>
        <xdr:cNvCxnSpPr/>
      </xdr:nvCxnSpPr>
      <xdr:spPr bwMode="auto">
        <a:xfrm flipV="1">
          <a:off x="5003800" y="3275112"/>
          <a:ext cx="647700" cy="772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162526</xdr:rowOff>
    </xdr:from>
    <xdr:ext cx="762000" cy="259045"/>
    <xdr:sp macro="" textlink="">
      <xdr:nvSpPr>
        <xdr:cNvPr id="49" name="人口1人当たり決算額の推移平均値テキスト130"/>
        <xdr:cNvSpPr txBox="1"/>
      </xdr:nvSpPr>
      <xdr:spPr>
        <a:xfrm>
          <a:off x="5740400" y="2781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60,765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145999</xdr:rowOff>
    </xdr:from>
    <xdr:to>
      <xdr:col>5</xdr:col>
      <xdr:colOff>34925</xdr:colOff>
      <xdr:row>17</xdr:row>
      <xdr:rowOff>76149</xdr:rowOff>
    </xdr:to>
    <xdr:sp macro="" textlink="">
      <xdr:nvSpPr>
        <xdr:cNvPr id="50" name="フローチャート : 判断 49"/>
        <xdr:cNvSpPr/>
      </xdr:nvSpPr>
      <xdr:spPr bwMode="auto">
        <a:xfrm>
          <a:off x="56007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47203</xdr:rowOff>
    </xdr:from>
    <xdr:to>
      <xdr:col>4</xdr:col>
      <xdr:colOff>469900</xdr:colOff>
      <xdr:row>19</xdr:row>
      <xdr:rowOff>96718</xdr:rowOff>
    </xdr:to>
    <xdr:cxnSp macro="">
      <xdr:nvCxnSpPr>
        <xdr:cNvPr id="51" name="直線コネクタ 50"/>
        <xdr:cNvCxnSpPr/>
      </xdr:nvCxnSpPr>
      <xdr:spPr bwMode="auto">
        <a:xfrm flipV="1">
          <a:off x="4305300" y="3352378"/>
          <a:ext cx="698500" cy="49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162916</xdr:rowOff>
    </xdr:from>
    <xdr:to>
      <xdr:col>4</xdr:col>
      <xdr:colOff>520700</xdr:colOff>
      <xdr:row>17</xdr:row>
      <xdr:rowOff>93066</xdr:rowOff>
    </xdr:to>
    <xdr:sp macro="" textlink="">
      <xdr:nvSpPr>
        <xdr:cNvPr id="52" name="フローチャート : 判断 51"/>
        <xdr:cNvSpPr/>
      </xdr:nvSpPr>
      <xdr:spPr bwMode="auto">
        <a:xfrm>
          <a:off x="49530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103243</xdr:rowOff>
    </xdr:from>
    <xdr:ext cx="736600" cy="259045"/>
    <xdr:sp macro="" textlink="">
      <xdr:nvSpPr>
        <xdr:cNvPr id="53" name="テキスト ボックス 52"/>
        <xdr:cNvSpPr txBox="1"/>
      </xdr:nvSpPr>
      <xdr:spPr>
        <a:xfrm>
          <a:off x="4622800" y="2722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60,395</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75321</xdr:rowOff>
    </xdr:from>
    <xdr:to>
      <xdr:col>3</xdr:col>
      <xdr:colOff>904875</xdr:colOff>
      <xdr:row>19</xdr:row>
      <xdr:rowOff>96718</xdr:rowOff>
    </xdr:to>
    <xdr:cxnSp macro="">
      <xdr:nvCxnSpPr>
        <xdr:cNvPr id="54" name="直線コネクタ 53"/>
        <xdr:cNvCxnSpPr/>
      </xdr:nvCxnSpPr>
      <xdr:spPr bwMode="auto">
        <a:xfrm>
          <a:off x="3606800" y="3380496"/>
          <a:ext cx="698500" cy="213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70881</xdr:rowOff>
    </xdr:from>
    <xdr:to>
      <xdr:col>3</xdr:col>
      <xdr:colOff>955675</xdr:colOff>
      <xdr:row>18</xdr:row>
      <xdr:rowOff>1031</xdr:rowOff>
    </xdr:to>
    <xdr:sp macro="" textlink="">
      <xdr:nvSpPr>
        <xdr:cNvPr id="55" name="フローチャート : 判断 54"/>
        <xdr:cNvSpPr/>
      </xdr:nvSpPr>
      <xdr:spPr bwMode="auto">
        <a:xfrm>
          <a:off x="4254500" y="3033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11208</xdr:rowOff>
    </xdr:from>
    <xdr:ext cx="762000" cy="259045"/>
    <xdr:sp macro="" textlink="">
      <xdr:nvSpPr>
        <xdr:cNvPr id="56" name="テキスト ボックス 55"/>
        <xdr:cNvSpPr txBox="1"/>
      </xdr:nvSpPr>
      <xdr:spPr>
        <a:xfrm>
          <a:off x="3924300" y="280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58,658</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129682</xdr:rowOff>
    </xdr:from>
    <xdr:to>
      <xdr:col>3</xdr:col>
      <xdr:colOff>206375</xdr:colOff>
      <xdr:row>19</xdr:row>
      <xdr:rowOff>75321</xdr:rowOff>
    </xdr:to>
    <xdr:cxnSp macro="">
      <xdr:nvCxnSpPr>
        <xdr:cNvPr id="57" name="直線コネクタ 56"/>
        <xdr:cNvCxnSpPr/>
      </xdr:nvCxnSpPr>
      <xdr:spPr bwMode="auto">
        <a:xfrm>
          <a:off x="2908300" y="3263407"/>
          <a:ext cx="698500" cy="1170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156149</xdr:rowOff>
    </xdr:from>
    <xdr:to>
      <xdr:col>3</xdr:col>
      <xdr:colOff>257175</xdr:colOff>
      <xdr:row>17</xdr:row>
      <xdr:rowOff>86299</xdr:rowOff>
    </xdr:to>
    <xdr:sp macro="" textlink="">
      <xdr:nvSpPr>
        <xdr:cNvPr id="58" name="フローチャート : 判断 57"/>
        <xdr:cNvSpPr/>
      </xdr:nvSpPr>
      <xdr:spPr bwMode="auto">
        <a:xfrm>
          <a:off x="3556000" y="2946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96476</xdr:rowOff>
    </xdr:from>
    <xdr:ext cx="762000" cy="259045"/>
    <xdr:sp macro="" textlink="">
      <xdr:nvSpPr>
        <xdr:cNvPr id="59" name="テキスト ボックス 58"/>
        <xdr:cNvSpPr txBox="1"/>
      </xdr:nvSpPr>
      <xdr:spPr>
        <a:xfrm>
          <a:off x="3225800" y="2715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60,543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62423</xdr:rowOff>
    </xdr:from>
    <xdr:to>
      <xdr:col>2</xdr:col>
      <xdr:colOff>692150</xdr:colOff>
      <xdr:row>16</xdr:row>
      <xdr:rowOff>164023</xdr:rowOff>
    </xdr:to>
    <xdr:sp macro="" textlink="">
      <xdr:nvSpPr>
        <xdr:cNvPr id="60" name="フローチャート : 判断 59"/>
        <xdr:cNvSpPr/>
      </xdr:nvSpPr>
      <xdr:spPr bwMode="auto">
        <a:xfrm>
          <a:off x="2857500" y="2853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2750</xdr:rowOff>
    </xdr:from>
    <xdr:ext cx="762000" cy="259045"/>
    <xdr:sp macro="" textlink="">
      <xdr:nvSpPr>
        <xdr:cNvPr id="61" name="テキスト ボックス 60"/>
        <xdr:cNvSpPr txBox="1"/>
      </xdr:nvSpPr>
      <xdr:spPr>
        <a:xfrm>
          <a:off x="2527300" y="262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62,593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90587</xdr:rowOff>
    </xdr:from>
    <xdr:to>
      <xdr:col>5</xdr:col>
      <xdr:colOff>34925</xdr:colOff>
      <xdr:row>19</xdr:row>
      <xdr:rowOff>20737</xdr:rowOff>
    </xdr:to>
    <xdr:sp macro="" textlink="">
      <xdr:nvSpPr>
        <xdr:cNvPr id="67" name="円/楕円 66"/>
        <xdr:cNvSpPr/>
      </xdr:nvSpPr>
      <xdr:spPr bwMode="auto">
        <a:xfrm>
          <a:off x="5600700" y="3224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62664</xdr:rowOff>
    </xdr:from>
    <xdr:ext cx="762000" cy="259045"/>
    <xdr:sp macro="" textlink="">
      <xdr:nvSpPr>
        <xdr:cNvPr id="68" name="人口1人当たり決算額の推移該当値テキスト130"/>
        <xdr:cNvSpPr txBox="1"/>
      </xdr:nvSpPr>
      <xdr:spPr>
        <a:xfrm>
          <a:off x="5740400" y="3196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54,477</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167853</xdr:rowOff>
    </xdr:from>
    <xdr:to>
      <xdr:col>4</xdr:col>
      <xdr:colOff>520700</xdr:colOff>
      <xdr:row>19</xdr:row>
      <xdr:rowOff>98003</xdr:rowOff>
    </xdr:to>
    <xdr:sp macro="" textlink="">
      <xdr:nvSpPr>
        <xdr:cNvPr id="69" name="円/楕円 68"/>
        <xdr:cNvSpPr/>
      </xdr:nvSpPr>
      <xdr:spPr bwMode="auto">
        <a:xfrm>
          <a:off x="4953000" y="3301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82780</xdr:rowOff>
    </xdr:from>
    <xdr:ext cx="736600" cy="259045"/>
    <xdr:sp macro="" textlink="">
      <xdr:nvSpPr>
        <xdr:cNvPr id="70" name="テキスト ボックス 69"/>
        <xdr:cNvSpPr txBox="1"/>
      </xdr:nvSpPr>
      <xdr:spPr>
        <a:xfrm>
          <a:off x="4622800" y="3387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52,787</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45918</xdr:rowOff>
    </xdr:from>
    <xdr:to>
      <xdr:col>3</xdr:col>
      <xdr:colOff>955675</xdr:colOff>
      <xdr:row>19</xdr:row>
      <xdr:rowOff>147518</xdr:rowOff>
    </xdr:to>
    <xdr:sp macro="" textlink="">
      <xdr:nvSpPr>
        <xdr:cNvPr id="71" name="円/楕円 70"/>
        <xdr:cNvSpPr/>
      </xdr:nvSpPr>
      <xdr:spPr bwMode="auto">
        <a:xfrm>
          <a:off x="4254500" y="3351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132295</xdr:rowOff>
    </xdr:from>
    <xdr:ext cx="762000" cy="259045"/>
    <xdr:sp macro="" textlink="">
      <xdr:nvSpPr>
        <xdr:cNvPr id="72" name="テキスト ボックス 71"/>
        <xdr:cNvSpPr txBox="1"/>
      </xdr:nvSpPr>
      <xdr:spPr>
        <a:xfrm>
          <a:off x="3924300" y="343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51,704</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24521</xdr:rowOff>
    </xdr:from>
    <xdr:to>
      <xdr:col>3</xdr:col>
      <xdr:colOff>257175</xdr:colOff>
      <xdr:row>19</xdr:row>
      <xdr:rowOff>126121</xdr:rowOff>
    </xdr:to>
    <xdr:sp macro="" textlink="">
      <xdr:nvSpPr>
        <xdr:cNvPr id="73" name="円/楕円 72"/>
        <xdr:cNvSpPr/>
      </xdr:nvSpPr>
      <xdr:spPr bwMode="auto">
        <a:xfrm>
          <a:off x="3556000" y="33296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110898</xdr:rowOff>
    </xdr:from>
    <xdr:ext cx="762000" cy="259045"/>
    <xdr:sp macro="" textlink="">
      <xdr:nvSpPr>
        <xdr:cNvPr id="74" name="テキスト ボックス 73"/>
        <xdr:cNvSpPr txBox="1"/>
      </xdr:nvSpPr>
      <xdr:spPr>
        <a:xfrm>
          <a:off x="3225800" y="341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52,172</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78882</xdr:rowOff>
    </xdr:from>
    <xdr:to>
      <xdr:col>2</xdr:col>
      <xdr:colOff>692150</xdr:colOff>
      <xdr:row>19</xdr:row>
      <xdr:rowOff>9032</xdr:rowOff>
    </xdr:to>
    <xdr:sp macro="" textlink="">
      <xdr:nvSpPr>
        <xdr:cNvPr id="75" name="円/楕円 74"/>
        <xdr:cNvSpPr/>
      </xdr:nvSpPr>
      <xdr:spPr bwMode="auto">
        <a:xfrm>
          <a:off x="2857500" y="32126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165259</xdr:rowOff>
    </xdr:from>
    <xdr:ext cx="762000" cy="259045"/>
    <xdr:sp macro="" textlink="">
      <xdr:nvSpPr>
        <xdr:cNvPr id="76" name="テキスト ボックス 75"/>
        <xdr:cNvSpPr txBox="1"/>
      </xdr:nvSpPr>
      <xdr:spPr>
        <a:xfrm>
          <a:off x="2527300" y="3298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54,733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3" name="テキスト ボックス 92"/>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208747</xdr:rowOff>
    </xdr:from>
    <xdr:to>
      <xdr:col>4</xdr:col>
      <xdr:colOff>1117600</xdr:colOff>
      <xdr:row>38</xdr:row>
      <xdr:rowOff>101443</xdr:rowOff>
    </xdr:to>
    <xdr:cxnSp macro="">
      <xdr:nvCxnSpPr>
        <xdr:cNvPr id="103" name="直線コネクタ 102"/>
        <xdr:cNvCxnSpPr/>
      </xdr:nvCxnSpPr>
      <xdr:spPr bwMode="auto">
        <a:xfrm flipV="1">
          <a:off x="5651500" y="6133297"/>
          <a:ext cx="0" cy="14357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73520</xdr:rowOff>
    </xdr:from>
    <xdr:ext cx="762000" cy="259045"/>
    <xdr:sp macro="" textlink="">
      <xdr:nvSpPr>
        <xdr:cNvPr id="104" name="人口1人当たり決算額の推移最小値テキスト445"/>
        <xdr:cNvSpPr txBox="1"/>
      </xdr:nvSpPr>
      <xdr:spPr>
        <a:xfrm>
          <a:off x="5740400" y="754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-1,941</a:t>
          </a:r>
          <a:endParaRPr kumimoji="1" lang="ja-JP" altLang="en-US" sz="1000" b="1">
            <a:latin typeface="ＭＳ Ｐゴシック"/>
          </a:endParaRPr>
        </a:p>
      </xdr:txBody>
    </xdr:sp>
    <xdr:clientData/>
  </xdr:oneCellAnchor>
  <xdr:twoCellAnchor>
    <xdr:from>
      <xdr:col>4</xdr:col>
      <xdr:colOff>1028700</xdr:colOff>
      <xdr:row>38</xdr:row>
      <xdr:rowOff>101443</xdr:rowOff>
    </xdr:from>
    <xdr:to>
      <xdr:col>5</xdr:col>
      <xdr:colOff>73025</xdr:colOff>
      <xdr:row>38</xdr:row>
      <xdr:rowOff>101443</xdr:rowOff>
    </xdr:to>
    <xdr:cxnSp macro="">
      <xdr:nvCxnSpPr>
        <xdr:cNvPr id="105" name="直線コネクタ 104"/>
        <xdr:cNvCxnSpPr/>
      </xdr:nvCxnSpPr>
      <xdr:spPr bwMode="auto">
        <a:xfrm>
          <a:off x="5562600" y="75690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123674</xdr:rowOff>
    </xdr:from>
    <xdr:ext cx="762000" cy="259045"/>
    <xdr:sp macro="" textlink="">
      <xdr:nvSpPr>
        <xdr:cNvPr id="106" name="人口1人当たり決算額の推移最大値テキスト445"/>
        <xdr:cNvSpPr txBox="1"/>
      </xdr:nvSpPr>
      <xdr:spPr>
        <a:xfrm>
          <a:off x="5740400" y="5876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29,462</a:t>
          </a:r>
          <a:endParaRPr kumimoji="1" lang="ja-JP" altLang="en-US" sz="1000" b="1">
            <a:latin typeface="ＭＳ Ｐゴシック"/>
          </a:endParaRPr>
        </a:p>
      </xdr:txBody>
    </xdr:sp>
    <xdr:clientData/>
  </xdr:oneCellAnchor>
  <xdr:twoCellAnchor>
    <xdr:from>
      <xdr:col>4</xdr:col>
      <xdr:colOff>1028700</xdr:colOff>
      <xdr:row>33</xdr:row>
      <xdr:rowOff>208747</xdr:rowOff>
    </xdr:from>
    <xdr:to>
      <xdr:col>5</xdr:col>
      <xdr:colOff>73025</xdr:colOff>
      <xdr:row>33</xdr:row>
      <xdr:rowOff>208747</xdr:rowOff>
    </xdr:to>
    <xdr:cxnSp macro="">
      <xdr:nvCxnSpPr>
        <xdr:cNvPr id="107" name="直線コネクタ 106"/>
        <xdr:cNvCxnSpPr/>
      </xdr:nvCxnSpPr>
      <xdr:spPr bwMode="auto">
        <a:xfrm>
          <a:off x="5562600" y="6133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19101</xdr:rowOff>
    </xdr:from>
    <xdr:to>
      <xdr:col>4</xdr:col>
      <xdr:colOff>1117600</xdr:colOff>
      <xdr:row>36</xdr:row>
      <xdr:rowOff>78766</xdr:rowOff>
    </xdr:to>
    <xdr:cxnSp macro="">
      <xdr:nvCxnSpPr>
        <xdr:cNvPr id="108" name="直線コネクタ 107"/>
        <xdr:cNvCxnSpPr/>
      </xdr:nvCxnSpPr>
      <xdr:spPr bwMode="auto">
        <a:xfrm>
          <a:off x="5003800" y="6972351"/>
          <a:ext cx="647700" cy="596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116867</xdr:rowOff>
    </xdr:from>
    <xdr:ext cx="762000" cy="259045"/>
    <xdr:sp macro="" textlink="">
      <xdr:nvSpPr>
        <xdr:cNvPr id="109" name="人口1人当たり決算額の推移平均値テキスト445"/>
        <xdr:cNvSpPr txBox="1"/>
      </xdr:nvSpPr>
      <xdr:spPr>
        <a:xfrm>
          <a:off x="5740400" y="6727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11,972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271790</xdr:rowOff>
    </xdr:from>
    <xdr:to>
      <xdr:col>5</xdr:col>
      <xdr:colOff>34925</xdr:colOff>
      <xdr:row>36</xdr:row>
      <xdr:rowOff>30490</xdr:rowOff>
    </xdr:to>
    <xdr:sp macro="" textlink="">
      <xdr:nvSpPr>
        <xdr:cNvPr id="110" name="フローチャート : 判断 109"/>
        <xdr:cNvSpPr/>
      </xdr:nvSpPr>
      <xdr:spPr bwMode="auto">
        <a:xfrm>
          <a:off x="56007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307822</xdr:rowOff>
    </xdr:from>
    <xdr:to>
      <xdr:col>4</xdr:col>
      <xdr:colOff>469900</xdr:colOff>
      <xdr:row>36</xdr:row>
      <xdr:rowOff>19101</xdr:rowOff>
    </xdr:to>
    <xdr:cxnSp macro="">
      <xdr:nvCxnSpPr>
        <xdr:cNvPr id="111" name="直線コネクタ 110"/>
        <xdr:cNvCxnSpPr/>
      </xdr:nvCxnSpPr>
      <xdr:spPr bwMode="auto">
        <a:xfrm>
          <a:off x="4305300" y="6918172"/>
          <a:ext cx="698500" cy="541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267401</xdr:rowOff>
    </xdr:from>
    <xdr:to>
      <xdr:col>4</xdr:col>
      <xdr:colOff>520700</xdr:colOff>
      <xdr:row>36</xdr:row>
      <xdr:rowOff>26101</xdr:rowOff>
    </xdr:to>
    <xdr:sp macro="" textlink="">
      <xdr:nvSpPr>
        <xdr:cNvPr id="112" name="フローチャート : 判断 111"/>
        <xdr:cNvSpPr/>
      </xdr:nvSpPr>
      <xdr:spPr bwMode="auto">
        <a:xfrm>
          <a:off x="4953000" y="68777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36278</xdr:rowOff>
    </xdr:from>
    <xdr:ext cx="736600" cy="259045"/>
    <xdr:sp macro="" textlink="">
      <xdr:nvSpPr>
        <xdr:cNvPr id="113" name="テキスト ボックス 112"/>
        <xdr:cNvSpPr txBox="1"/>
      </xdr:nvSpPr>
      <xdr:spPr>
        <a:xfrm>
          <a:off x="4622800" y="6646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294061</xdr:rowOff>
    </xdr:from>
    <xdr:to>
      <xdr:col>3</xdr:col>
      <xdr:colOff>904875</xdr:colOff>
      <xdr:row>35</xdr:row>
      <xdr:rowOff>307822</xdr:rowOff>
    </xdr:to>
    <xdr:cxnSp macro="">
      <xdr:nvCxnSpPr>
        <xdr:cNvPr id="114" name="直線コネクタ 113"/>
        <xdr:cNvCxnSpPr/>
      </xdr:nvCxnSpPr>
      <xdr:spPr bwMode="auto">
        <a:xfrm>
          <a:off x="3606800" y="6904411"/>
          <a:ext cx="698500" cy="137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194066</xdr:rowOff>
    </xdr:from>
    <xdr:to>
      <xdr:col>3</xdr:col>
      <xdr:colOff>955675</xdr:colOff>
      <xdr:row>35</xdr:row>
      <xdr:rowOff>295666</xdr:rowOff>
    </xdr:to>
    <xdr:sp macro="" textlink="">
      <xdr:nvSpPr>
        <xdr:cNvPr id="115" name="フローチャート : 判断 114"/>
        <xdr:cNvSpPr/>
      </xdr:nvSpPr>
      <xdr:spPr bwMode="auto">
        <a:xfrm>
          <a:off x="4254500" y="6804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305843</xdr:rowOff>
    </xdr:from>
    <xdr:ext cx="762000" cy="259045"/>
    <xdr:sp macro="" textlink="">
      <xdr:nvSpPr>
        <xdr:cNvPr id="116" name="テキスト ボックス 115"/>
        <xdr:cNvSpPr txBox="1"/>
      </xdr:nvSpPr>
      <xdr:spPr>
        <a:xfrm>
          <a:off x="3924300" y="657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13,672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264389</xdr:rowOff>
    </xdr:from>
    <xdr:to>
      <xdr:col>3</xdr:col>
      <xdr:colOff>206375</xdr:colOff>
      <xdr:row>35</xdr:row>
      <xdr:rowOff>294061</xdr:rowOff>
    </xdr:to>
    <xdr:cxnSp macro="">
      <xdr:nvCxnSpPr>
        <xdr:cNvPr id="117" name="直線コネクタ 116"/>
        <xdr:cNvCxnSpPr/>
      </xdr:nvCxnSpPr>
      <xdr:spPr bwMode="auto">
        <a:xfrm>
          <a:off x="2908300" y="6874739"/>
          <a:ext cx="698500" cy="296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159548</xdr:rowOff>
    </xdr:from>
    <xdr:to>
      <xdr:col>3</xdr:col>
      <xdr:colOff>257175</xdr:colOff>
      <xdr:row>35</xdr:row>
      <xdr:rowOff>261148</xdr:rowOff>
    </xdr:to>
    <xdr:sp macro="" textlink="">
      <xdr:nvSpPr>
        <xdr:cNvPr id="118" name="フローチャート : 判断 117"/>
        <xdr:cNvSpPr/>
      </xdr:nvSpPr>
      <xdr:spPr bwMode="auto">
        <a:xfrm>
          <a:off x="3556000" y="6769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271325</xdr:rowOff>
    </xdr:from>
    <xdr:ext cx="762000" cy="259045"/>
    <xdr:sp macro="" textlink="">
      <xdr:nvSpPr>
        <xdr:cNvPr id="119" name="テキスト ボックス 118"/>
        <xdr:cNvSpPr txBox="1"/>
      </xdr:nvSpPr>
      <xdr:spPr>
        <a:xfrm>
          <a:off x="3225800" y="6538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14,427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75880</xdr:rowOff>
    </xdr:from>
    <xdr:to>
      <xdr:col>2</xdr:col>
      <xdr:colOff>692150</xdr:colOff>
      <xdr:row>35</xdr:row>
      <xdr:rowOff>177480</xdr:rowOff>
    </xdr:to>
    <xdr:sp macro="" textlink="">
      <xdr:nvSpPr>
        <xdr:cNvPr id="120" name="フローチャート : 判断 119"/>
        <xdr:cNvSpPr/>
      </xdr:nvSpPr>
      <xdr:spPr bwMode="auto">
        <a:xfrm>
          <a:off x="2857500" y="6686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187657</xdr:rowOff>
    </xdr:from>
    <xdr:ext cx="762000" cy="259045"/>
    <xdr:sp macro="" textlink="">
      <xdr:nvSpPr>
        <xdr:cNvPr id="121" name="テキスト ボックス 120"/>
        <xdr:cNvSpPr txBox="1"/>
      </xdr:nvSpPr>
      <xdr:spPr>
        <a:xfrm>
          <a:off x="2527300" y="645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16,257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27966</xdr:rowOff>
    </xdr:from>
    <xdr:to>
      <xdr:col>5</xdr:col>
      <xdr:colOff>34925</xdr:colOff>
      <xdr:row>36</xdr:row>
      <xdr:rowOff>129566</xdr:rowOff>
    </xdr:to>
    <xdr:sp macro="" textlink="">
      <xdr:nvSpPr>
        <xdr:cNvPr id="127" name="円/楕円 126"/>
        <xdr:cNvSpPr/>
      </xdr:nvSpPr>
      <xdr:spPr bwMode="auto">
        <a:xfrm>
          <a:off x="5600700" y="6981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43</xdr:rowOff>
    </xdr:from>
    <xdr:ext cx="762000" cy="259045"/>
    <xdr:sp macro="" textlink="">
      <xdr:nvSpPr>
        <xdr:cNvPr id="128" name="人口1人当たり決算額の推移該当値テキスト445"/>
        <xdr:cNvSpPr txBox="1"/>
      </xdr:nvSpPr>
      <xdr:spPr>
        <a:xfrm>
          <a:off x="5740400" y="695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9,805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311201</xdr:rowOff>
    </xdr:from>
    <xdr:to>
      <xdr:col>4</xdr:col>
      <xdr:colOff>520700</xdr:colOff>
      <xdr:row>36</xdr:row>
      <xdr:rowOff>69901</xdr:rowOff>
    </xdr:to>
    <xdr:sp macro="" textlink="">
      <xdr:nvSpPr>
        <xdr:cNvPr id="129" name="円/楕円 128"/>
        <xdr:cNvSpPr/>
      </xdr:nvSpPr>
      <xdr:spPr bwMode="auto">
        <a:xfrm>
          <a:off x="4953000" y="6921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54678</xdr:rowOff>
    </xdr:from>
    <xdr:ext cx="736600" cy="259045"/>
    <xdr:sp macro="" textlink="">
      <xdr:nvSpPr>
        <xdr:cNvPr id="130" name="テキスト ボックス 129"/>
        <xdr:cNvSpPr txBox="1"/>
      </xdr:nvSpPr>
      <xdr:spPr>
        <a:xfrm>
          <a:off x="4622800" y="7007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11,110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257022</xdr:rowOff>
    </xdr:from>
    <xdr:to>
      <xdr:col>3</xdr:col>
      <xdr:colOff>955675</xdr:colOff>
      <xdr:row>36</xdr:row>
      <xdr:rowOff>15722</xdr:rowOff>
    </xdr:to>
    <xdr:sp macro="" textlink="">
      <xdr:nvSpPr>
        <xdr:cNvPr id="131" name="円/楕円 130"/>
        <xdr:cNvSpPr/>
      </xdr:nvSpPr>
      <xdr:spPr bwMode="auto">
        <a:xfrm>
          <a:off x="4254500" y="6867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499</xdr:rowOff>
    </xdr:from>
    <xdr:ext cx="762000" cy="259045"/>
    <xdr:sp macro="" textlink="">
      <xdr:nvSpPr>
        <xdr:cNvPr id="132" name="テキスト ボックス 131"/>
        <xdr:cNvSpPr txBox="1"/>
      </xdr:nvSpPr>
      <xdr:spPr>
        <a:xfrm>
          <a:off x="3924300" y="69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12,295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243261</xdr:rowOff>
    </xdr:from>
    <xdr:to>
      <xdr:col>3</xdr:col>
      <xdr:colOff>257175</xdr:colOff>
      <xdr:row>36</xdr:row>
      <xdr:rowOff>1961</xdr:rowOff>
    </xdr:to>
    <xdr:sp macro="" textlink="">
      <xdr:nvSpPr>
        <xdr:cNvPr id="133" name="円/楕円 132"/>
        <xdr:cNvSpPr/>
      </xdr:nvSpPr>
      <xdr:spPr bwMode="auto">
        <a:xfrm>
          <a:off x="3556000" y="6853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329638</xdr:rowOff>
    </xdr:from>
    <xdr:ext cx="762000" cy="259045"/>
    <xdr:sp macro="" textlink="">
      <xdr:nvSpPr>
        <xdr:cNvPr id="134" name="テキスト ボックス 133"/>
        <xdr:cNvSpPr txBox="1"/>
      </xdr:nvSpPr>
      <xdr:spPr>
        <a:xfrm>
          <a:off x="3225800" y="693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12,596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213589</xdr:rowOff>
    </xdr:from>
    <xdr:to>
      <xdr:col>2</xdr:col>
      <xdr:colOff>692150</xdr:colOff>
      <xdr:row>35</xdr:row>
      <xdr:rowOff>315189</xdr:rowOff>
    </xdr:to>
    <xdr:sp macro="" textlink="">
      <xdr:nvSpPr>
        <xdr:cNvPr id="135" name="円/楕円 134"/>
        <xdr:cNvSpPr/>
      </xdr:nvSpPr>
      <xdr:spPr bwMode="auto">
        <a:xfrm>
          <a:off x="2857500" y="6823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299966</xdr:rowOff>
    </xdr:from>
    <xdr:ext cx="762000" cy="259045"/>
    <xdr:sp macro="" textlink="">
      <xdr:nvSpPr>
        <xdr:cNvPr id="136" name="テキスト ボックス 135"/>
        <xdr:cNvSpPr txBox="1"/>
      </xdr:nvSpPr>
      <xdr:spPr>
        <a:xfrm>
          <a:off x="2527300" y="691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13,245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愛知県豊橋市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378,485
364,406
261.86
122,543,337
118,074,888
4,223,270
71,656,867
99,831,707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40.1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58,917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105105</xdr:rowOff>
    </xdr:from>
    <xdr:to>
      <xdr:col>6</xdr:col>
      <xdr:colOff>510540</xdr:colOff>
      <xdr:row>39</xdr:row>
      <xdr:rowOff>9207</xdr:rowOff>
    </xdr:to>
    <xdr:cxnSp macro="">
      <xdr:nvCxnSpPr>
        <xdr:cNvPr id="56" name="直線コネクタ 55"/>
        <xdr:cNvCxnSpPr/>
      </xdr:nvCxnSpPr>
      <xdr:spPr>
        <a:xfrm flipV="1">
          <a:off x="4633595" y="5248605"/>
          <a:ext cx="1270" cy="1447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13034</xdr:rowOff>
    </xdr:from>
    <xdr:ext cx="534377" cy="259045"/>
    <xdr:sp macro="" textlink="">
      <xdr:nvSpPr>
        <xdr:cNvPr id="57" name="人件費最小値テキスト"/>
        <xdr:cNvSpPr txBox="1"/>
      </xdr:nvSpPr>
      <xdr:spPr>
        <a:xfrm>
          <a:off x="4686300" y="669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40,925</a:t>
          </a:r>
          <a:endParaRPr kumimoji="1" lang="ja-JP" altLang="en-US" sz="1000" b="1">
            <a:latin typeface="ＭＳ Ｐゴシック"/>
          </a:endParaRPr>
        </a:p>
      </xdr:txBody>
    </xdr:sp>
    <xdr:clientData/>
  </xdr:oneCellAnchor>
  <xdr:twoCellAnchor>
    <xdr:from>
      <xdr:col>6</xdr:col>
      <xdr:colOff>422275</xdr:colOff>
      <xdr:row>39</xdr:row>
      <xdr:rowOff>9207</xdr:rowOff>
    </xdr:from>
    <xdr:to>
      <xdr:col>6</xdr:col>
      <xdr:colOff>600075</xdr:colOff>
      <xdr:row>39</xdr:row>
      <xdr:rowOff>9207</xdr:rowOff>
    </xdr:to>
    <xdr:cxnSp macro="">
      <xdr:nvCxnSpPr>
        <xdr:cNvPr id="58" name="直線コネクタ 57"/>
        <xdr:cNvCxnSpPr/>
      </xdr:nvCxnSpPr>
      <xdr:spPr>
        <a:xfrm>
          <a:off x="4546600" y="669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51782</xdr:rowOff>
    </xdr:from>
    <xdr:ext cx="534377" cy="259045"/>
    <xdr:sp macro="" textlink="">
      <xdr:nvSpPr>
        <xdr:cNvPr id="59" name="人件費最大値テキスト"/>
        <xdr:cNvSpPr txBox="1"/>
      </xdr:nvSpPr>
      <xdr:spPr>
        <a:xfrm>
          <a:off x="4686300" y="502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78,908</a:t>
          </a:r>
          <a:endParaRPr kumimoji="1" lang="ja-JP" altLang="en-US" sz="1000" b="1">
            <a:latin typeface="ＭＳ Ｐゴシック"/>
          </a:endParaRPr>
        </a:p>
      </xdr:txBody>
    </xdr:sp>
    <xdr:clientData/>
  </xdr:oneCellAnchor>
  <xdr:twoCellAnchor>
    <xdr:from>
      <xdr:col>6</xdr:col>
      <xdr:colOff>422275</xdr:colOff>
      <xdr:row>30</xdr:row>
      <xdr:rowOff>105105</xdr:rowOff>
    </xdr:from>
    <xdr:to>
      <xdr:col>6</xdr:col>
      <xdr:colOff>600075</xdr:colOff>
      <xdr:row>30</xdr:row>
      <xdr:rowOff>105105</xdr:rowOff>
    </xdr:to>
    <xdr:cxnSp macro="">
      <xdr:nvCxnSpPr>
        <xdr:cNvPr id="60" name="直線コネクタ 59"/>
        <xdr:cNvCxnSpPr/>
      </xdr:nvCxnSpPr>
      <xdr:spPr>
        <a:xfrm>
          <a:off x="4546600" y="5248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101562</xdr:rowOff>
    </xdr:from>
    <xdr:to>
      <xdr:col>6</xdr:col>
      <xdr:colOff>511175</xdr:colOff>
      <xdr:row>37</xdr:row>
      <xdr:rowOff>18961</xdr:rowOff>
    </xdr:to>
    <xdr:cxnSp macro="">
      <xdr:nvCxnSpPr>
        <xdr:cNvPr id="61" name="直線コネクタ 60"/>
        <xdr:cNvCxnSpPr/>
      </xdr:nvCxnSpPr>
      <xdr:spPr>
        <a:xfrm flipV="1">
          <a:off x="3797300" y="6273762"/>
          <a:ext cx="838200" cy="88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18661</xdr:rowOff>
    </xdr:from>
    <xdr:ext cx="534377" cy="259045"/>
    <xdr:sp macro="" textlink="">
      <xdr:nvSpPr>
        <xdr:cNvPr id="62" name="人件費平均値テキスト"/>
        <xdr:cNvSpPr txBox="1"/>
      </xdr:nvSpPr>
      <xdr:spPr>
        <a:xfrm>
          <a:off x="4686300" y="5847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57,944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167234</xdr:rowOff>
    </xdr:from>
    <xdr:to>
      <xdr:col>6</xdr:col>
      <xdr:colOff>561975</xdr:colOff>
      <xdr:row>35</xdr:row>
      <xdr:rowOff>97384</xdr:rowOff>
    </xdr:to>
    <xdr:sp macro="" textlink="">
      <xdr:nvSpPr>
        <xdr:cNvPr id="63" name="フローチャート : 判断 62"/>
        <xdr:cNvSpPr/>
      </xdr:nvSpPr>
      <xdr:spPr>
        <a:xfrm>
          <a:off x="45847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18961</xdr:rowOff>
    </xdr:from>
    <xdr:to>
      <xdr:col>5</xdr:col>
      <xdr:colOff>358775</xdr:colOff>
      <xdr:row>37</xdr:row>
      <xdr:rowOff>32906</xdr:rowOff>
    </xdr:to>
    <xdr:cxnSp macro="">
      <xdr:nvCxnSpPr>
        <xdr:cNvPr id="64" name="直線コネクタ 63"/>
        <xdr:cNvCxnSpPr/>
      </xdr:nvCxnSpPr>
      <xdr:spPr>
        <a:xfrm flipV="1">
          <a:off x="2908300" y="6362611"/>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5613</xdr:rowOff>
    </xdr:from>
    <xdr:to>
      <xdr:col>5</xdr:col>
      <xdr:colOff>409575</xdr:colOff>
      <xdr:row>35</xdr:row>
      <xdr:rowOff>107213</xdr:rowOff>
    </xdr:to>
    <xdr:sp macro="" textlink="">
      <xdr:nvSpPr>
        <xdr:cNvPr id="65" name="フローチャート : 判断 64"/>
        <xdr:cNvSpPr/>
      </xdr:nvSpPr>
      <xdr:spPr>
        <a:xfrm>
          <a:off x="3746500" y="60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123740</xdr:rowOff>
    </xdr:from>
    <xdr:ext cx="534377" cy="259045"/>
    <xdr:sp macro="" textlink="">
      <xdr:nvSpPr>
        <xdr:cNvPr id="66" name="テキスト ボックス 65"/>
        <xdr:cNvSpPr txBox="1"/>
      </xdr:nvSpPr>
      <xdr:spPr>
        <a:xfrm>
          <a:off x="3530111" y="578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57,686</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133452</xdr:rowOff>
    </xdr:from>
    <xdr:to>
      <xdr:col>4</xdr:col>
      <xdr:colOff>155575</xdr:colOff>
      <xdr:row>37</xdr:row>
      <xdr:rowOff>32906</xdr:rowOff>
    </xdr:to>
    <xdr:cxnSp macro="">
      <xdr:nvCxnSpPr>
        <xdr:cNvPr id="67" name="直線コネクタ 66"/>
        <xdr:cNvCxnSpPr/>
      </xdr:nvCxnSpPr>
      <xdr:spPr>
        <a:xfrm>
          <a:off x="2019300" y="6305652"/>
          <a:ext cx="889000" cy="7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28892</xdr:rowOff>
    </xdr:from>
    <xdr:to>
      <xdr:col>4</xdr:col>
      <xdr:colOff>206375</xdr:colOff>
      <xdr:row>35</xdr:row>
      <xdr:rowOff>130492</xdr:rowOff>
    </xdr:to>
    <xdr:sp macro="" textlink="">
      <xdr:nvSpPr>
        <xdr:cNvPr id="68" name="フローチャート : 判断 67"/>
        <xdr:cNvSpPr/>
      </xdr:nvSpPr>
      <xdr:spPr>
        <a:xfrm>
          <a:off x="2857500" y="602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147019</xdr:rowOff>
    </xdr:from>
    <xdr:ext cx="534377" cy="259045"/>
    <xdr:sp macro="" textlink="">
      <xdr:nvSpPr>
        <xdr:cNvPr id="69" name="テキスト ボックス 68"/>
        <xdr:cNvSpPr txBox="1"/>
      </xdr:nvSpPr>
      <xdr:spPr>
        <a:xfrm>
          <a:off x="2641111" y="580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57,075</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9779</xdr:rowOff>
    </xdr:from>
    <xdr:to>
      <xdr:col>2</xdr:col>
      <xdr:colOff>638175</xdr:colOff>
      <xdr:row>36</xdr:row>
      <xdr:rowOff>133452</xdr:rowOff>
    </xdr:to>
    <xdr:cxnSp macro="">
      <xdr:nvCxnSpPr>
        <xdr:cNvPr id="70" name="直線コネクタ 69"/>
        <xdr:cNvCxnSpPr/>
      </xdr:nvCxnSpPr>
      <xdr:spPr>
        <a:xfrm>
          <a:off x="1130300" y="6181979"/>
          <a:ext cx="889000" cy="12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100101</xdr:rowOff>
    </xdr:from>
    <xdr:to>
      <xdr:col>3</xdr:col>
      <xdr:colOff>3175</xdr:colOff>
      <xdr:row>35</xdr:row>
      <xdr:rowOff>30251</xdr:rowOff>
    </xdr:to>
    <xdr:sp macro="" textlink="">
      <xdr:nvSpPr>
        <xdr:cNvPr id="71" name="フローチャート : 判断 70"/>
        <xdr:cNvSpPr/>
      </xdr:nvSpPr>
      <xdr:spPr>
        <a:xfrm>
          <a:off x="1968500" y="5929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46778</xdr:rowOff>
    </xdr:from>
    <xdr:ext cx="534377" cy="259045"/>
    <xdr:sp macro="" textlink="">
      <xdr:nvSpPr>
        <xdr:cNvPr id="72" name="テキスト ボックス 71"/>
        <xdr:cNvSpPr txBox="1"/>
      </xdr:nvSpPr>
      <xdr:spPr>
        <a:xfrm>
          <a:off x="1752111" y="570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10185</xdr:rowOff>
    </xdr:from>
    <xdr:to>
      <xdr:col>1</xdr:col>
      <xdr:colOff>485775</xdr:colOff>
      <xdr:row>34</xdr:row>
      <xdr:rowOff>111785</xdr:rowOff>
    </xdr:to>
    <xdr:sp macro="" textlink="">
      <xdr:nvSpPr>
        <xdr:cNvPr id="73" name="フローチャート : 判断 72"/>
        <xdr:cNvSpPr/>
      </xdr:nvSpPr>
      <xdr:spPr>
        <a:xfrm>
          <a:off x="1079500" y="583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128312</xdr:rowOff>
    </xdr:from>
    <xdr:ext cx="534377" cy="259045"/>
    <xdr:sp macro="" textlink="">
      <xdr:nvSpPr>
        <xdr:cNvPr id="74" name="テキスト ボックス 73"/>
        <xdr:cNvSpPr txBox="1"/>
      </xdr:nvSpPr>
      <xdr:spPr>
        <a:xfrm>
          <a:off x="863111" y="5614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62,066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50762</xdr:rowOff>
    </xdr:from>
    <xdr:to>
      <xdr:col>6</xdr:col>
      <xdr:colOff>561975</xdr:colOff>
      <xdr:row>36</xdr:row>
      <xdr:rowOff>152362</xdr:rowOff>
    </xdr:to>
    <xdr:sp macro="" textlink="">
      <xdr:nvSpPr>
        <xdr:cNvPr id="80" name="円/楕円 79"/>
        <xdr:cNvSpPr/>
      </xdr:nvSpPr>
      <xdr:spPr>
        <a:xfrm>
          <a:off x="4584700" y="622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29189</xdr:rowOff>
    </xdr:from>
    <xdr:ext cx="534377" cy="259045"/>
    <xdr:sp macro="" textlink="">
      <xdr:nvSpPr>
        <xdr:cNvPr id="81" name="人件費該当値テキスト"/>
        <xdr:cNvSpPr txBox="1"/>
      </xdr:nvSpPr>
      <xdr:spPr>
        <a:xfrm>
          <a:off x="4686300" y="620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52,001</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139611</xdr:rowOff>
    </xdr:from>
    <xdr:to>
      <xdr:col>5</xdr:col>
      <xdr:colOff>409575</xdr:colOff>
      <xdr:row>37</xdr:row>
      <xdr:rowOff>69761</xdr:rowOff>
    </xdr:to>
    <xdr:sp macro="" textlink="">
      <xdr:nvSpPr>
        <xdr:cNvPr id="82" name="円/楕円 81"/>
        <xdr:cNvSpPr/>
      </xdr:nvSpPr>
      <xdr:spPr>
        <a:xfrm>
          <a:off x="3746500" y="631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60888</xdr:rowOff>
    </xdr:from>
    <xdr:ext cx="534377" cy="259045"/>
    <xdr:sp macro="" textlink="">
      <xdr:nvSpPr>
        <xdr:cNvPr id="83" name="テキスト ボックス 82"/>
        <xdr:cNvSpPr txBox="1"/>
      </xdr:nvSpPr>
      <xdr:spPr>
        <a:xfrm>
          <a:off x="3530111" y="640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49,669</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153556</xdr:rowOff>
    </xdr:from>
    <xdr:to>
      <xdr:col>4</xdr:col>
      <xdr:colOff>206375</xdr:colOff>
      <xdr:row>37</xdr:row>
      <xdr:rowOff>83706</xdr:rowOff>
    </xdr:to>
    <xdr:sp macro="" textlink="">
      <xdr:nvSpPr>
        <xdr:cNvPr id="84" name="円/楕円 83"/>
        <xdr:cNvSpPr/>
      </xdr:nvSpPr>
      <xdr:spPr>
        <a:xfrm>
          <a:off x="2857500" y="632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74833</xdr:rowOff>
    </xdr:from>
    <xdr:ext cx="534377" cy="259045"/>
    <xdr:sp macro="" textlink="">
      <xdr:nvSpPr>
        <xdr:cNvPr id="85" name="テキスト ボックス 84"/>
        <xdr:cNvSpPr txBox="1"/>
      </xdr:nvSpPr>
      <xdr:spPr>
        <a:xfrm>
          <a:off x="2641111" y="641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49,303</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82652</xdr:rowOff>
    </xdr:from>
    <xdr:to>
      <xdr:col>3</xdr:col>
      <xdr:colOff>3175</xdr:colOff>
      <xdr:row>37</xdr:row>
      <xdr:rowOff>12802</xdr:rowOff>
    </xdr:to>
    <xdr:sp macro="" textlink="">
      <xdr:nvSpPr>
        <xdr:cNvPr id="86" name="円/楕円 85"/>
        <xdr:cNvSpPr/>
      </xdr:nvSpPr>
      <xdr:spPr>
        <a:xfrm>
          <a:off x="1968500" y="625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3929</xdr:rowOff>
    </xdr:from>
    <xdr:ext cx="534377" cy="259045"/>
    <xdr:sp macro="" textlink="">
      <xdr:nvSpPr>
        <xdr:cNvPr id="87" name="テキスト ボックス 86"/>
        <xdr:cNvSpPr txBox="1"/>
      </xdr:nvSpPr>
      <xdr:spPr>
        <a:xfrm>
          <a:off x="1752111" y="634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51,164</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130429</xdr:rowOff>
    </xdr:from>
    <xdr:to>
      <xdr:col>1</xdr:col>
      <xdr:colOff>485775</xdr:colOff>
      <xdr:row>36</xdr:row>
      <xdr:rowOff>60579</xdr:rowOff>
    </xdr:to>
    <xdr:sp macro="" textlink="">
      <xdr:nvSpPr>
        <xdr:cNvPr id="88" name="円/楕円 87"/>
        <xdr:cNvSpPr/>
      </xdr:nvSpPr>
      <xdr:spPr>
        <a:xfrm>
          <a:off x="1079500" y="613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51706</xdr:rowOff>
    </xdr:from>
    <xdr:ext cx="534377" cy="259045"/>
    <xdr:sp macro="" textlink="">
      <xdr:nvSpPr>
        <xdr:cNvPr id="89" name="テキスト ボックス 88"/>
        <xdr:cNvSpPr txBox="1"/>
      </xdr:nvSpPr>
      <xdr:spPr>
        <a:xfrm>
          <a:off x="863111" y="622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54,410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149796</xdr:rowOff>
    </xdr:from>
    <xdr:to>
      <xdr:col>6</xdr:col>
      <xdr:colOff>510540</xdr:colOff>
      <xdr:row>59</xdr:row>
      <xdr:rowOff>14250</xdr:rowOff>
    </xdr:to>
    <xdr:cxnSp macro="">
      <xdr:nvCxnSpPr>
        <xdr:cNvPr id="114" name="直線コネクタ 113"/>
        <xdr:cNvCxnSpPr/>
      </xdr:nvCxnSpPr>
      <xdr:spPr>
        <a:xfrm flipV="1">
          <a:off x="4633595" y="8722296"/>
          <a:ext cx="1270" cy="1407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18077</xdr:rowOff>
    </xdr:from>
    <xdr:ext cx="534377" cy="259045"/>
    <xdr:sp macro="" textlink="">
      <xdr:nvSpPr>
        <xdr:cNvPr id="115" name="物件費最小値テキスト"/>
        <xdr:cNvSpPr txBox="1"/>
      </xdr:nvSpPr>
      <xdr:spPr>
        <a:xfrm>
          <a:off x="4686300" y="1013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32,378</a:t>
          </a:r>
          <a:endParaRPr kumimoji="1" lang="ja-JP" altLang="en-US" sz="1000" b="1">
            <a:latin typeface="ＭＳ Ｐゴシック"/>
          </a:endParaRPr>
        </a:p>
      </xdr:txBody>
    </xdr:sp>
    <xdr:clientData/>
  </xdr:oneCellAnchor>
  <xdr:twoCellAnchor>
    <xdr:from>
      <xdr:col>6</xdr:col>
      <xdr:colOff>422275</xdr:colOff>
      <xdr:row>59</xdr:row>
      <xdr:rowOff>14250</xdr:rowOff>
    </xdr:from>
    <xdr:to>
      <xdr:col>6</xdr:col>
      <xdr:colOff>600075</xdr:colOff>
      <xdr:row>59</xdr:row>
      <xdr:rowOff>14250</xdr:rowOff>
    </xdr:to>
    <xdr:cxnSp macro="">
      <xdr:nvCxnSpPr>
        <xdr:cNvPr id="116" name="直線コネクタ 115"/>
        <xdr:cNvCxnSpPr/>
      </xdr:nvCxnSpPr>
      <xdr:spPr>
        <a:xfrm>
          <a:off x="4546600" y="1012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96473</xdr:rowOff>
    </xdr:from>
    <xdr:ext cx="599010" cy="259045"/>
    <xdr:sp macro="" textlink="">
      <xdr:nvSpPr>
        <xdr:cNvPr id="117" name="物件費最大値テキスト"/>
        <xdr:cNvSpPr txBox="1"/>
      </xdr:nvSpPr>
      <xdr:spPr>
        <a:xfrm>
          <a:off x="4686300" y="8497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143,205</a:t>
          </a:r>
          <a:endParaRPr kumimoji="1" lang="ja-JP" altLang="en-US" sz="1000" b="1">
            <a:latin typeface="ＭＳ Ｐゴシック"/>
          </a:endParaRPr>
        </a:p>
      </xdr:txBody>
    </xdr:sp>
    <xdr:clientData/>
  </xdr:oneCellAnchor>
  <xdr:twoCellAnchor>
    <xdr:from>
      <xdr:col>6</xdr:col>
      <xdr:colOff>422275</xdr:colOff>
      <xdr:row>50</xdr:row>
      <xdr:rowOff>149796</xdr:rowOff>
    </xdr:from>
    <xdr:to>
      <xdr:col>6</xdr:col>
      <xdr:colOff>600075</xdr:colOff>
      <xdr:row>50</xdr:row>
      <xdr:rowOff>149796</xdr:rowOff>
    </xdr:to>
    <xdr:cxnSp macro="">
      <xdr:nvCxnSpPr>
        <xdr:cNvPr id="118" name="直線コネクタ 117"/>
        <xdr:cNvCxnSpPr/>
      </xdr:nvCxnSpPr>
      <xdr:spPr>
        <a:xfrm>
          <a:off x="4546600" y="872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166065</xdr:rowOff>
    </xdr:from>
    <xdr:to>
      <xdr:col>6</xdr:col>
      <xdr:colOff>511175</xdr:colOff>
      <xdr:row>58</xdr:row>
      <xdr:rowOff>18758</xdr:rowOff>
    </xdr:to>
    <xdr:cxnSp macro="">
      <xdr:nvCxnSpPr>
        <xdr:cNvPr id="119" name="直線コネクタ 118"/>
        <xdr:cNvCxnSpPr/>
      </xdr:nvCxnSpPr>
      <xdr:spPr>
        <a:xfrm flipV="1">
          <a:off x="3797300" y="9938715"/>
          <a:ext cx="838200" cy="2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136377</xdr:rowOff>
    </xdr:from>
    <xdr:ext cx="534377" cy="259045"/>
    <xdr:sp macro="" textlink="">
      <xdr:nvSpPr>
        <xdr:cNvPr id="120" name="物件費平均値テキスト"/>
        <xdr:cNvSpPr txBox="1"/>
      </xdr:nvSpPr>
      <xdr:spPr>
        <a:xfrm>
          <a:off x="4686300" y="9737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47,563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113500</xdr:rowOff>
    </xdr:from>
    <xdr:to>
      <xdr:col>6</xdr:col>
      <xdr:colOff>561975</xdr:colOff>
      <xdr:row>58</xdr:row>
      <xdr:rowOff>43650</xdr:rowOff>
    </xdr:to>
    <xdr:sp macro="" textlink="">
      <xdr:nvSpPr>
        <xdr:cNvPr id="121" name="フローチャート : 判断 120"/>
        <xdr:cNvSpPr/>
      </xdr:nvSpPr>
      <xdr:spPr>
        <a:xfrm>
          <a:off x="4584700" y="988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18758</xdr:rowOff>
    </xdr:from>
    <xdr:to>
      <xdr:col>5</xdr:col>
      <xdr:colOff>358775</xdr:colOff>
      <xdr:row>58</xdr:row>
      <xdr:rowOff>54229</xdr:rowOff>
    </xdr:to>
    <xdr:cxnSp macro="">
      <xdr:nvCxnSpPr>
        <xdr:cNvPr id="122" name="直線コネクタ 121"/>
        <xdr:cNvCxnSpPr/>
      </xdr:nvCxnSpPr>
      <xdr:spPr>
        <a:xfrm flipV="1">
          <a:off x="2908300" y="9962858"/>
          <a:ext cx="889000" cy="3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115583</xdr:rowOff>
    </xdr:from>
    <xdr:to>
      <xdr:col>5</xdr:col>
      <xdr:colOff>409575</xdr:colOff>
      <xdr:row>58</xdr:row>
      <xdr:rowOff>45733</xdr:rowOff>
    </xdr:to>
    <xdr:sp macro="" textlink="">
      <xdr:nvSpPr>
        <xdr:cNvPr id="123" name="フローチャート : 判断 122"/>
        <xdr:cNvSpPr/>
      </xdr:nvSpPr>
      <xdr:spPr>
        <a:xfrm>
          <a:off x="3746500" y="9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62260</xdr:rowOff>
    </xdr:from>
    <xdr:ext cx="534377" cy="259045"/>
    <xdr:sp macro="" textlink="">
      <xdr:nvSpPr>
        <xdr:cNvPr id="124" name="テキスト ボックス 123"/>
        <xdr:cNvSpPr txBox="1"/>
      </xdr:nvSpPr>
      <xdr:spPr>
        <a:xfrm>
          <a:off x="3530111" y="966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47,399</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54229</xdr:rowOff>
    </xdr:from>
    <xdr:to>
      <xdr:col>4</xdr:col>
      <xdr:colOff>155575</xdr:colOff>
      <xdr:row>58</xdr:row>
      <xdr:rowOff>59665</xdr:rowOff>
    </xdr:to>
    <xdr:cxnSp macro="">
      <xdr:nvCxnSpPr>
        <xdr:cNvPr id="125" name="直線コネクタ 124"/>
        <xdr:cNvCxnSpPr/>
      </xdr:nvCxnSpPr>
      <xdr:spPr>
        <a:xfrm flipV="1">
          <a:off x="2019300" y="9998329"/>
          <a:ext cx="889000" cy="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152095</xdr:rowOff>
    </xdr:from>
    <xdr:to>
      <xdr:col>4</xdr:col>
      <xdr:colOff>206375</xdr:colOff>
      <xdr:row>58</xdr:row>
      <xdr:rowOff>82245</xdr:rowOff>
    </xdr:to>
    <xdr:sp macro="" textlink="">
      <xdr:nvSpPr>
        <xdr:cNvPr id="126" name="フローチャート : 判断 125"/>
        <xdr:cNvSpPr/>
      </xdr:nvSpPr>
      <xdr:spPr>
        <a:xfrm>
          <a:off x="2857500" y="992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98772</xdr:rowOff>
    </xdr:from>
    <xdr:ext cx="534377" cy="259045"/>
    <xdr:sp macro="" textlink="">
      <xdr:nvSpPr>
        <xdr:cNvPr id="127" name="テキスト ボックス 126"/>
        <xdr:cNvSpPr txBox="1"/>
      </xdr:nvSpPr>
      <xdr:spPr>
        <a:xfrm>
          <a:off x="2641111" y="969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44,524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36843</xdr:rowOff>
    </xdr:from>
    <xdr:to>
      <xdr:col>2</xdr:col>
      <xdr:colOff>638175</xdr:colOff>
      <xdr:row>58</xdr:row>
      <xdr:rowOff>59665</xdr:rowOff>
    </xdr:to>
    <xdr:cxnSp macro="">
      <xdr:nvCxnSpPr>
        <xdr:cNvPr id="128" name="直線コネクタ 127"/>
        <xdr:cNvCxnSpPr/>
      </xdr:nvCxnSpPr>
      <xdr:spPr>
        <a:xfrm>
          <a:off x="1130300" y="9980943"/>
          <a:ext cx="889000" cy="2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161734</xdr:rowOff>
    </xdr:from>
    <xdr:to>
      <xdr:col>3</xdr:col>
      <xdr:colOff>3175</xdr:colOff>
      <xdr:row>58</xdr:row>
      <xdr:rowOff>91884</xdr:rowOff>
    </xdr:to>
    <xdr:sp macro="" textlink="">
      <xdr:nvSpPr>
        <xdr:cNvPr id="129" name="フローチャート : 判断 128"/>
        <xdr:cNvSpPr/>
      </xdr:nvSpPr>
      <xdr:spPr>
        <a:xfrm>
          <a:off x="1968500" y="99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108411</xdr:rowOff>
    </xdr:from>
    <xdr:ext cx="534377" cy="259045"/>
    <xdr:sp macro="" textlink="">
      <xdr:nvSpPr>
        <xdr:cNvPr id="130" name="テキスト ボックス 129"/>
        <xdr:cNvSpPr txBox="1"/>
      </xdr:nvSpPr>
      <xdr:spPr>
        <a:xfrm>
          <a:off x="1752111" y="970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43,765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162916</xdr:rowOff>
    </xdr:from>
    <xdr:to>
      <xdr:col>1</xdr:col>
      <xdr:colOff>485775</xdr:colOff>
      <xdr:row>58</xdr:row>
      <xdr:rowOff>93066</xdr:rowOff>
    </xdr:to>
    <xdr:sp macro="" textlink="">
      <xdr:nvSpPr>
        <xdr:cNvPr id="131" name="フローチャート : 判断 130"/>
        <xdr:cNvSpPr/>
      </xdr:nvSpPr>
      <xdr:spPr>
        <a:xfrm>
          <a:off x="1079500" y="993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84193</xdr:rowOff>
    </xdr:from>
    <xdr:ext cx="534377" cy="259045"/>
    <xdr:sp macro="" textlink="">
      <xdr:nvSpPr>
        <xdr:cNvPr id="132" name="テキスト ボックス 131"/>
        <xdr:cNvSpPr txBox="1"/>
      </xdr:nvSpPr>
      <xdr:spPr>
        <a:xfrm>
          <a:off x="863111" y="1002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115265</xdr:rowOff>
    </xdr:from>
    <xdr:to>
      <xdr:col>6</xdr:col>
      <xdr:colOff>561975</xdr:colOff>
      <xdr:row>58</xdr:row>
      <xdr:rowOff>45415</xdr:rowOff>
    </xdr:to>
    <xdr:sp macro="" textlink="">
      <xdr:nvSpPr>
        <xdr:cNvPr id="138" name="円/楕円 137"/>
        <xdr:cNvSpPr/>
      </xdr:nvSpPr>
      <xdr:spPr>
        <a:xfrm>
          <a:off x="4584700" y="988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93692</xdr:rowOff>
    </xdr:from>
    <xdr:ext cx="534377" cy="259045"/>
    <xdr:sp macro="" textlink="">
      <xdr:nvSpPr>
        <xdr:cNvPr id="139" name="物件費該当値テキスト"/>
        <xdr:cNvSpPr txBox="1"/>
      </xdr:nvSpPr>
      <xdr:spPr>
        <a:xfrm>
          <a:off x="4686300" y="986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47,424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139408</xdr:rowOff>
    </xdr:from>
    <xdr:to>
      <xdr:col>5</xdr:col>
      <xdr:colOff>409575</xdr:colOff>
      <xdr:row>58</xdr:row>
      <xdr:rowOff>69558</xdr:rowOff>
    </xdr:to>
    <xdr:sp macro="" textlink="">
      <xdr:nvSpPr>
        <xdr:cNvPr id="140" name="円/楕円 139"/>
        <xdr:cNvSpPr/>
      </xdr:nvSpPr>
      <xdr:spPr>
        <a:xfrm>
          <a:off x="3746500" y="991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60685</xdr:rowOff>
    </xdr:from>
    <xdr:ext cx="534377" cy="259045"/>
    <xdr:sp macro="" textlink="">
      <xdr:nvSpPr>
        <xdr:cNvPr id="141" name="テキスト ボックス 140"/>
        <xdr:cNvSpPr txBox="1"/>
      </xdr:nvSpPr>
      <xdr:spPr>
        <a:xfrm>
          <a:off x="3530111" y="1000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45,523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3429</xdr:rowOff>
    </xdr:from>
    <xdr:to>
      <xdr:col>4</xdr:col>
      <xdr:colOff>206375</xdr:colOff>
      <xdr:row>58</xdr:row>
      <xdr:rowOff>105029</xdr:rowOff>
    </xdr:to>
    <xdr:sp macro="" textlink="">
      <xdr:nvSpPr>
        <xdr:cNvPr id="142" name="円/楕円 141"/>
        <xdr:cNvSpPr/>
      </xdr:nvSpPr>
      <xdr:spPr>
        <a:xfrm>
          <a:off x="2857500" y="994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96156</xdr:rowOff>
    </xdr:from>
    <xdr:ext cx="534377" cy="259045"/>
    <xdr:sp macro="" textlink="">
      <xdr:nvSpPr>
        <xdr:cNvPr id="143" name="テキスト ボックス 142"/>
        <xdr:cNvSpPr txBox="1"/>
      </xdr:nvSpPr>
      <xdr:spPr>
        <a:xfrm>
          <a:off x="2641111" y="10040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42,730</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8865</xdr:rowOff>
    </xdr:from>
    <xdr:to>
      <xdr:col>3</xdr:col>
      <xdr:colOff>3175</xdr:colOff>
      <xdr:row>58</xdr:row>
      <xdr:rowOff>110465</xdr:rowOff>
    </xdr:to>
    <xdr:sp macro="" textlink="">
      <xdr:nvSpPr>
        <xdr:cNvPr id="144" name="円/楕円 143"/>
        <xdr:cNvSpPr/>
      </xdr:nvSpPr>
      <xdr:spPr>
        <a:xfrm>
          <a:off x="1968500" y="995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101592</xdr:rowOff>
    </xdr:from>
    <xdr:ext cx="534377" cy="259045"/>
    <xdr:sp macro="" textlink="">
      <xdr:nvSpPr>
        <xdr:cNvPr id="145" name="テキスト ボックス 144"/>
        <xdr:cNvSpPr txBox="1"/>
      </xdr:nvSpPr>
      <xdr:spPr>
        <a:xfrm>
          <a:off x="1752111" y="1004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42,302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157493</xdr:rowOff>
    </xdr:from>
    <xdr:to>
      <xdr:col>1</xdr:col>
      <xdr:colOff>485775</xdr:colOff>
      <xdr:row>58</xdr:row>
      <xdr:rowOff>87643</xdr:rowOff>
    </xdr:to>
    <xdr:sp macro="" textlink="">
      <xdr:nvSpPr>
        <xdr:cNvPr id="146" name="円/楕円 145"/>
        <xdr:cNvSpPr/>
      </xdr:nvSpPr>
      <xdr:spPr>
        <a:xfrm>
          <a:off x="1079500" y="993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104170</xdr:rowOff>
    </xdr:from>
    <xdr:ext cx="534377" cy="259045"/>
    <xdr:sp macro="" textlink="">
      <xdr:nvSpPr>
        <xdr:cNvPr id="147" name="テキスト ボックス 146"/>
        <xdr:cNvSpPr txBox="1"/>
      </xdr:nvSpPr>
      <xdr:spPr>
        <a:xfrm>
          <a:off x="863111" y="970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44,099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16002</xdr:rowOff>
    </xdr:from>
    <xdr:to>
      <xdr:col>6</xdr:col>
      <xdr:colOff>510540</xdr:colOff>
      <xdr:row>78</xdr:row>
      <xdr:rowOff>149733</xdr:rowOff>
    </xdr:to>
    <xdr:cxnSp macro="">
      <xdr:nvCxnSpPr>
        <xdr:cNvPr id="171" name="直線コネクタ 170"/>
        <xdr:cNvCxnSpPr/>
      </xdr:nvCxnSpPr>
      <xdr:spPr>
        <a:xfrm flipV="1">
          <a:off x="4633595" y="12017502"/>
          <a:ext cx="1270" cy="150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153560</xdr:rowOff>
    </xdr:from>
    <xdr:ext cx="378565" cy="259045"/>
    <xdr:sp macro="" textlink="">
      <xdr:nvSpPr>
        <xdr:cNvPr id="172" name="維持補修費最小値テキスト"/>
        <xdr:cNvSpPr txBox="1"/>
      </xdr:nvSpPr>
      <xdr:spPr>
        <a:xfrm>
          <a:off x="4686300" y="13526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6</xdr:col>
      <xdr:colOff>422275</xdr:colOff>
      <xdr:row>78</xdr:row>
      <xdr:rowOff>149733</xdr:rowOff>
    </xdr:from>
    <xdr:to>
      <xdr:col>6</xdr:col>
      <xdr:colOff>600075</xdr:colOff>
      <xdr:row>78</xdr:row>
      <xdr:rowOff>149733</xdr:rowOff>
    </xdr:to>
    <xdr:cxnSp macro="">
      <xdr:nvCxnSpPr>
        <xdr:cNvPr id="173" name="直線コネクタ 172"/>
        <xdr:cNvCxnSpPr/>
      </xdr:nvCxnSpPr>
      <xdr:spPr>
        <a:xfrm>
          <a:off x="4546600" y="1352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134129</xdr:rowOff>
    </xdr:from>
    <xdr:ext cx="534377" cy="259045"/>
    <xdr:sp macro="" textlink="">
      <xdr:nvSpPr>
        <xdr:cNvPr id="174" name="維持補修費最大値テキスト"/>
        <xdr:cNvSpPr txBox="1"/>
      </xdr:nvSpPr>
      <xdr:spPr>
        <a:xfrm>
          <a:off x="4686300" y="1179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12,374</a:t>
          </a:r>
          <a:endParaRPr kumimoji="1" lang="ja-JP" altLang="en-US" sz="1000" b="1">
            <a:latin typeface="ＭＳ Ｐゴシック"/>
          </a:endParaRPr>
        </a:p>
      </xdr:txBody>
    </xdr:sp>
    <xdr:clientData/>
  </xdr:oneCellAnchor>
  <xdr:twoCellAnchor>
    <xdr:from>
      <xdr:col>6</xdr:col>
      <xdr:colOff>422275</xdr:colOff>
      <xdr:row>70</xdr:row>
      <xdr:rowOff>16002</xdr:rowOff>
    </xdr:from>
    <xdr:to>
      <xdr:col>6</xdr:col>
      <xdr:colOff>600075</xdr:colOff>
      <xdr:row>70</xdr:row>
      <xdr:rowOff>16002</xdr:rowOff>
    </xdr:to>
    <xdr:cxnSp macro="">
      <xdr:nvCxnSpPr>
        <xdr:cNvPr id="175" name="直線コネクタ 174"/>
        <xdr:cNvCxnSpPr/>
      </xdr:nvCxnSpPr>
      <xdr:spPr>
        <a:xfrm>
          <a:off x="4546600" y="1201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95631</xdr:rowOff>
    </xdr:from>
    <xdr:to>
      <xdr:col>6</xdr:col>
      <xdr:colOff>511175</xdr:colOff>
      <xdr:row>78</xdr:row>
      <xdr:rowOff>149733</xdr:rowOff>
    </xdr:to>
    <xdr:cxnSp macro="">
      <xdr:nvCxnSpPr>
        <xdr:cNvPr id="176" name="直線コネクタ 175"/>
        <xdr:cNvCxnSpPr/>
      </xdr:nvCxnSpPr>
      <xdr:spPr>
        <a:xfrm>
          <a:off x="3797300" y="13468731"/>
          <a:ext cx="8382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16654</xdr:rowOff>
    </xdr:from>
    <xdr:ext cx="469744" cy="259045"/>
    <xdr:sp macro="" textlink="">
      <xdr:nvSpPr>
        <xdr:cNvPr id="177" name="維持補修費平均値テキスト"/>
        <xdr:cNvSpPr txBox="1"/>
      </xdr:nvSpPr>
      <xdr:spPr>
        <a:xfrm>
          <a:off x="4686300" y="12875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4,049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165227</xdr:rowOff>
    </xdr:from>
    <xdr:to>
      <xdr:col>6</xdr:col>
      <xdr:colOff>561975</xdr:colOff>
      <xdr:row>76</xdr:row>
      <xdr:rowOff>95377</xdr:rowOff>
    </xdr:to>
    <xdr:sp macro="" textlink="">
      <xdr:nvSpPr>
        <xdr:cNvPr id="178" name="フローチャート : 判断 177"/>
        <xdr:cNvSpPr/>
      </xdr:nvSpPr>
      <xdr:spPr>
        <a:xfrm>
          <a:off x="4584700" y="1302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95631</xdr:rowOff>
    </xdr:from>
    <xdr:to>
      <xdr:col>5</xdr:col>
      <xdr:colOff>358775</xdr:colOff>
      <xdr:row>78</xdr:row>
      <xdr:rowOff>96013</xdr:rowOff>
    </xdr:to>
    <xdr:cxnSp macro="">
      <xdr:nvCxnSpPr>
        <xdr:cNvPr id="179" name="直線コネクタ 178"/>
        <xdr:cNvCxnSpPr/>
      </xdr:nvCxnSpPr>
      <xdr:spPr>
        <a:xfrm flipV="1">
          <a:off x="2908300" y="13468731"/>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2794</xdr:rowOff>
    </xdr:from>
    <xdr:to>
      <xdr:col>5</xdr:col>
      <xdr:colOff>409575</xdr:colOff>
      <xdr:row>76</xdr:row>
      <xdr:rowOff>104394</xdr:rowOff>
    </xdr:to>
    <xdr:sp macro="" textlink="">
      <xdr:nvSpPr>
        <xdr:cNvPr id="180" name="フローチャート : 判断 179"/>
        <xdr:cNvSpPr/>
      </xdr:nvSpPr>
      <xdr:spPr>
        <a:xfrm>
          <a:off x="3746500" y="130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120921</xdr:rowOff>
    </xdr:from>
    <xdr:ext cx="469744" cy="259045"/>
    <xdr:sp macro="" textlink="">
      <xdr:nvSpPr>
        <xdr:cNvPr id="181" name="テキスト ボックス 180"/>
        <xdr:cNvSpPr txBox="1"/>
      </xdr:nvSpPr>
      <xdr:spPr>
        <a:xfrm>
          <a:off x="3562427" y="1280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96013</xdr:rowOff>
    </xdr:from>
    <xdr:to>
      <xdr:col>4</xdr:col>
      <xdr:colOff>155575</xdr:colOff>
      <xdr:row>78</xdr:row>
      <xdr:rowOff>102488</xdr:rowOff>
    </xdr:to>
    <xdr:cxnSp macro="">
      <xdr:nvCxnSpPr>
        <xdr:cNvPr id="182" name="直線コネクタ 181"/>
        <xdr:cNvCxnSpPr/>
      </xdr:nvCxnSpPr>
      <xdr:spPr>
        <a:xfrm flipV="1">
          <a:off x="2019300" y="13469113"/>
          <a:ext cx="889000" cy="6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143510</xdr:rowOff>
    </xdr:from>
    <xdr:to>
      <xdr:col>4</xdr:col>
      <xdr:colOff>206375</xdr:colOff>
      <xdr:row>76</xdr:row>
      <xdr:rowOff>73661</xdr:rowOff>
    </xdr:to>
    <xdr:sp macro="" textlink="">
      <xdr:nvSpPr>
        <xdr:cNvPr id="183" name="フローチャート : 判断 182"/>
        <xdr:cNvSpPr/>
      </xdr:nvSpPr>
      <xdr:spPr>
        <a:xfrm>
          <a:off x="2857500" y="130022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90187</xdr:rowOff>
    </xdr:from>
    <xdr:ext cx="469744" cy="259045"/>
    <xdr:sp macro="" textlink="">
      <xdr:nvSpPr>
        <xdr:cNvPr id="184" name="テキスト ボックス 183"/>
        <xdr:cNvSpPr txBox="1"/>
      </xdr:nvSpPr>
      <xdr:spPr>
        <a:xfrm>
          <a:off x="2673427" y="1277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102488</xdr:rowOff>
    </xdr:from>
    <xdr:to>
      <xdr:col>2</xdr:col>
      <xdr:colOff>638175</xdr:colOff>
      <xdr:row>78</xdr:row>
      <xdr:rowOff>103760</xdr:rowOff>
    </xdr:to>
    <xdr:cxnSp macro="">
      <xdr:nvCxnSpPr>
        <xdr:cNvPr id="185" name="直線コネクタ 184"/>
        <xdr:cNvCxnSpPr/>
      </xdr:nvCxnSpPr>
      <xdr:spPr>
        <a:xfrm flipV="1">
          <a:off x="1130300" y="13475588"/>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142240</xdr:rowOff>
    </xdr:from>
    <xdr:to>
      <xdr:col>3</xdr:col>
      <xdr:colOff>3175</xdr:colOff>
      <xdr:row>76</xdr:row>
      <xdr:rowOff>72389</xdr:rowOff>
    </xdr:to>
    <xdr:sp macro="" textlink="">
      <xdr:nvSpPr>
        <xdr:cNvPr id="186" name="フローチャート : 判断 185"/>
        <xdr:cNvSpPr/>
      </xdr:nvSpPr>
      <xdr:spPr>
        <a:xfrm>
          <a:off x="1968500" y="13000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88917</xdr:rowOff>
    </xdr:from>
    <xdr:ext cx="469744" cy="259045"/>
    <xdr:sp macro="" textlink="">
      <xdr:nvSpPr>
        <xdr:cNvPr id="187" name="テキスト ボックス 186"/>
        <xdr:cNvSpPr txBox="1"/>
      </xdr:nvSpPr>
      <xdr:spPr>
        <a:xfrm>
          <a:off x="1784427" y="1277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4,230</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163576</xdr:rowOff>
    </xdr:from>
    <xdr:to>
      <xdr:col>1</xdr:col>
      <xdr:colOff>485775</xdr:colOff>
      <xdr:row>76</xdr:row>
      <xdr:rowOff>93726</xdr:rowOff>
    </xdr:to>
    <xdr:sp macro="" textlink="">
      <xdr:nvSpPr>
        <xdr:cNvPr id="188" name="フローチャート : 判断 187"/>
        <xdr:cNvSpPr/>
      </xdr:nvSpPr>
      <xdr:spPr>
        <a:xfrm>
          <a:off x="1079500" y="1302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110253</xdr:rowOff>
    </xdr:from>
    <xdr:ext cx="469744" cy="259045"/>
    <xdr:sp macro="" textlink="">
      <xdr:nvSpPr>
        <xdr:cNvPr id="189" name="テキスト ボックス 188"/>
        <xdr:cNvSpPr txBox="1"/>
      </xdr:nvSpPr>
      <xdr:spPr>
        <a:xfrm>
          <a:off x="895427" y="1279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4,062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98933</xdr:rowOff>
    </xdr:from>
    <xdr:to>
      <xdr:col>6</xdr:col>
      <xdr:colOff>561975</xdr:colOff>
      <xdr:row>79</xdr:row>
      <xdr:rowOff>29083</xdr:rowOff>
    </xdr:to>
    <xdr:sp macro="" textlink="">
      <xdr:nvSpPr>
        <xdr:cNvPr id="195" name="円/楕円 194"/>
        <xdr:cNvSpPr/>
      </xdr:nvSpPr>
      <xdr:spPr>
        <a:xfrm>
          <a:off x="4584700" y="1347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13860</xdr:rowOff>
    </xdr:from>
    <xdr:ext cx="378565" cy="259045"/>
    <xdr:sp macro="" textlink="">
      <xdr:nvSpPr>
        <xdr:cNvPr id="196" name="維持補修費該当値テキスト"/>
        <xdr:cNvSpPr txBox="1"/>
      </xdr:nvSpPr>
      <xdr:spPr>
        <a:xfrm>
          <a:off x="4686300" y="13386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44831</xdr:rowOff>
    </xdr:from>
    <xdr:to>
      <xdr:col>5</xdr:col>
      <xdr:colOff>409575</xdr:colOff>
      <xdr:row>78</xdr:row>
      <xdr:rowOff>146431</xdr:rowOff>
    </xdr:to>
    <xdr:sp macro="" textlink="">
      <xdr:nvSpPr>
        <xdr:cNvPr id="197" name="円/楕円 196"/>
        <xdr:cNvSpPr/>
      </xdr:nvSpPr>
      <xdr:spPr>
        <a:xfrm>
          <a:off x="3746500" y="1341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78</xdr:row>
      <xdr:rowOff>137558</xdr:rowOff>
    </xdr:from>
    <xdr:ext cx="378565" cy="259045"/>
    <xdr:sp macro="" textlink="">
      <xdr:nvSpPr>
        <xdr:cNvPr id="198" name="テキスト ボックス 197"/>
        <xdr:cNvSpPr txBox="1"/>
      </xdr:nvSpPr>
      <xdr:spPr>
        <a:xfrm>
          <a:off x="3608017" y="13510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45213</xdr:rowOff>
    </xdr:from>
    <xdr:to>
      <xdr:col>4</xdr:col>
      <xdr:colOff>206375</xdr:colOff>
      <xdr:row>78</xdr:row>
      <xdr:rowOff>146813</xdr:rowOff>
    </xdr:to>
    <xdr:sp macro="" textlink="">
      <xdr:nvSpPr>
        <xdr:cNvPr id="199" name="円/楕円 198"/>
        <xdr:cNvSpPr/>
      </xdr:nvSpPr>
      <xdr:spPr>
        <a:xfrm>
          <a:off x="2857500" y="1341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78</xdr:row>
      <xdr:rowOff>137940</xdr:rowOff>
    </xdr:from>
    <xdr:ext cx="378565" cy="259045"/>
    <xdr:sp macro="" textlink="">
      <xdr:nvSpPr>
        <xdr:cNvPr id="200" name="テキスト ボックス 199"/>
        <xdr:cNvSpPr txBox="1"/>
      </xdr:nvSpPr>
      <xdr:spPr>
        <a:xfrm>
          <a:off x="2719017" y="13511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51688</xdr:rowOff>
    </xdr:from>
    <xdr:to>
      <xdr:col>3</xdr:col>
      <xdr:colOff>3175</xdr:colOff>
      <xdr:row>78</xdr:row>
      <xdr:rowOff>153288</xdr:rowOff>
    </xdr:to>
    <xdr:sp macro="" textlink="">
      <xdr:nvSpPr>
        <xdr:cNvPr id="201" name="円/楕円 200"/>
        <xdr:cNvSpPr/>
      </xdr:nvSpPr>
      <xdr:spPr>
        <a:xfrm>
          <a:off x="1968500" y="1342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78</xdr:row>
      <xdr:rowOff>144415</xdr:rowOff>
    </xdr:from>
    <xdr:ext cx="378565" cy="259045"/>
    <xdr:sp macro="" textlink="">
      <xdr:nvSpPr>
        <xdr:cNvPr id="202" name="テキスト ボックス 201"/>
        <xdr:cNvSpPr txBox="1"/>
      </xdr:nvSpPr>
      <xdr:spPr>
        <a:xfrm>
          <a:off x="1830017" y="13517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52960</xdr:rowOff>
    </xdr:from>
    <xdr:to>
      <xdr:col>1</xdr:col>
      <xdr:colOff>485775</xdr:colOff>
      <xdr:row>78</xdr:row>
      <xdr:rowOff>154560</xdr:rowOff>
    </xdr:to>
    <xdr:sp macro="" textlink="">
      <xdr:nvSpPr>
        <xdr:cNvPr id="203" name="円/楕円 202"/>
        <xdr:cNvSpPr/>
      </xdr:nvSpPr>
      <xdr:spPr>
        <a:xfrm>
          <a:off x="1079500" y="1342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78</xdr:row>
      <xdr:rowOff>145687</xdr:rowOff>
    </xdr:from>
    <xdr:ext cx="378565" cy="259045"/>
    <xdr:sp macro="" textlink="">
      <xdr:nvSpPr>
        <xdr:cNvPr id="204" name="テキスト ボックス 203"/>
        <xdr:cNvSpPr txBox="1"/>
      </xdr:nvSpPr>
      <xdr:spPr>
        <a:xfrm>
          <a:off x="941017" y="13518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37706</xdr:rowOff>
    </xdr:from>
    <xdr:to>
      <xdr:col>6</xdr:col>
      <xdr:colOff>510540</xdr:colOff>
      <xdr:row>99</xdr:row>
      <xdr:rowOff>7086</xdr:rowOff>
    </xdr:to>
    <xdr:cxnSp macro="">
      <xdr:nvCxnSpPr>
        <xdr:cNvPr id="229" name="直線コネクタ 228"/>
        <xdr:cNvCxnSpPr/>
      </xdr:nvCxnSpPr>
      <xdr:spPr>
        <a:xfrm flipV="1">
          <a:off x="4633595" y="15639656"/>
          <a:ext cx="1270" cy="1340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10913</xdr:rowOff>
    </xdr:from>
    <xdr:ext cx="534377" cy="259045"/>
    <xdr:sp macro="" textlink="">
      <xdr:nvSpPr>
        <xdr:cNvPr id="230" name="扶助費最小値テキスト"/>
        <xdr:cNvSpPr txBox="1"/>
      </xdr:nvSpPr>
      <xdr:spPr>
        <a:xfrm>
          <a:off x="4686300" y="1698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62,942</a:t>
          </a:r>
          <a:endParaRPr kumimoji="1" lang="ja-JP" altLang="en-US" sz="1000" b="1">
            <a:latin typeface="ＭＳ Ｐゴシック"/>
          </a:endParaRPr>
        </a:p>
      </xdr:txBody>
    </xdr:sp>
    <xdr:clientData/>
  </xdr:oneCellAnchor>
  <xdr:twoCellAnchor>
    <xdr:from>
      <xdr:col>6</xdr:col>
      <xdr:colOff>422275</xdr:colOff>
      <xdr:row>99</xdr:row>
      <xdr:rowOff>7086</xdr:rowOff>
    </xdr:from>
    <xdr:to>
      <xdr:col>6</xdr:col>
      <xdr:colOff>600075</xdr:colOff>
      <xdr:row>99</xdr:row>
      <xdr:rowOff>7086</xdr:rowOff>
    </xdr:to>
    <xdr:cxnSp macro="">
      <xdr:nvCxnSpPr>
        <xdr:cNvPr id="231" name="直線コネクタ 230"/>
        <xdr:cNvCxnSpPr/>
      </xdr:nvCxnSpPr>
      <xdr:spPr>
        <a:xfrm>
          <a:off x="4546600" y="1698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155833</xdr:rowOff>
    </xdr:from>
    <xdr:ext cx="599010" cy="259045"/>
    <xdr:sp macro="" textlink="">
      <xdr:nvSpPr>
        <xdr:cNvPr id="232" name="扶助費最大値テキスト"/>
        <xdr:cNvSpPr txBox="1"/>
      </xdr:nvSpPr>
      <xdr:spPr>
        <a:xfrm>
          <a:off x="4686300" y="1541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168,531</a:t>
          </a:r>
          <a:endParaRPr kumimoji="1" lang="ja-JP" altLang="en-US" sz="1000" b="1">
            <a:latin typeface="ＭＳ Ｐゴシック"/>
          </a:endParaRPr>
        </a:p>
      </xdr:txBody>
    </xdr:sp>
    <xdr:clientData/>
  </xdr:oneCellAnchor>
  <xdr:twoCellAnchor>
    <xdr:from>
      <xdr:col>6</xdr:col>
      <xdr:colOff>422275</xdr:colOff>
      <xdr:row>91</xdr:row>
      <xdr:rowOff>37706</xdr:rowOff>
    </xdr:from>
    <xdr:to>
      <xdr:col>6</xdr:col>
      <xdr:colOff>600075</xdr:colOff>
      <xdr:row>91</xdr:row>
      <xdr:rowOff>37706</xdr:rowOff>
    </xdr:to>
    <xdr:cxnSp macro="">
      <xdr:nvCxnSpPr>
        <xdr:cNvPr id="233" name="直線コネクタ 232"/>
        <xdr:cNvCxnSpPr/>
      </xdr:nvCxnSpPr>
      <xdr:spPr>
        <a:xfrm>
          <a:off x="4546600" y="15639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47980</xdr:rowOff>
    </xdr:from>
    <xdr:to>
      <xdr:col>6</xdr:col>
      <xdr:colOff>511175</xdr:colOff>
      <xdr:row>97</xdr:row>
      <xdr:rowOff>70689</xdr:rowOff>
    </xdr:to>
    <xdr:cxnSp macro="">
      <xdr:nvCxnSpPr>
        <xdr:cNvPr id="234" name="直線コネクタ 233"/>
        <xdr:cNvCxnSpPr/>
      </xdr:nvCxnSpPr>
      <xdr:spPr>
        <a:xfrm>
          <a:off x="3797300" y="16678630"/>
          <a:ext cx="838200" cy="2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164609</xdr:rowOff>
    </xdr:from>
    <xdr:ext cx="599010" cy="259045"/>
    <xdr:sp macro="" textlink="">
      <xdr:nvSpPr>
        <xdr:cNvPr id="235" name="扶助費平均値テキスト"/>
        <xdr:cNvSpPr txBox="1"/>
      </xdr:nvSpPr>
      <xdr:spPr>
        <a:xfrm>
          <a:off x="4686300" y="16280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102,340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141732</xdr:rowOff>
    </xdr:from>
    <xdr:to>
      <xdr:col>6</xdr:col>
      <xdr:colOff>561975</xdr:colOff>
      <xdr:row>96</xdr:row>
      <xdr:rowOff>71882</xdr:rowOff>
    </xdr:to>
    <xdr:sp macro="" textlink="">
      <xdr:nvSpPr>
        <xdr:cNvPr id="236" name="フローチャート : 判断 235"/>
        <xdr:cNvSpPr/>
      </xdr:nvSpPr>
      <xdr:spPr>
        <a:xfrm>
          <a:off x="45847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47980</xdr:rowOff>
    </xdr:from>
    <xdr:to>
      <xdr:col>5</xdr:col>
      <xdr:colOff>358775</xdr:colOff>
      <xdr:row>97</xdr:row>
      <xdr:rowOff>120129</xdr:rowOff>
    </xdr:to>
    <xdr:cxnSp macro="">
      <xdr:nvCxnSpPr>
        <xdr:cNvPr id="237" name="直線コネクタ 236"/>
        <xdr:cNvCxnSpPr/>
      </xdr:nvCxnSpPr>
      <xdr:spPr>
        <a:xfrm flipV="1">
          <a:off x="2908300" y="16678630"/>
          <a:ext cx="889000" cy="7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8052</xdr:rowOff>
    </xdr:from>
    <xdr:to>
      <xdr:col>5</xdr:col>
      <xdr:colOff>409575</xdr:colOff>
      <xdr:row>96</xdr:row>
      <xdr:rowOff>109652</xdr:rowOff>
    </xdr:to>
    <xdr:sp macro="" textlink="">
      <xdr:nvSpPr>
        <xdr:cNvPr id="238" name="フローチャート : 判断 237"/>
        <xdr:cNvSpPr/>
      </xdr:nvSpPr>
      <xdr:spPr>
        <a:xfrm>
          <a:off x="3746500" y="1646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126179</xdr:rowOff>
    </xdr:from>
    <xdr:ext cx="534377" cy="259045"/>
    <xdr:sp macro="" textlink="">
      <xdr:nvSpPr>
        <xdr:cNvPr id="239" name="テキスト ボックス 238"/>
        <xdr:cNvSpPr txBox="1"/>
      </xdr:nvSpPr>
      <xdr:spPr>
        <a:xfrm>
          <a:off x="3530111" y="1624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99,366</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120129</xdr:rowOff>
    </xdr:from>
    <xdr:to>
      <xdr:col>4</xdr:col>
      <xdr:colOff>155575</xdr:colOff>
      <xdr:row>97</xdr:row>
      <xdr:rowOff>126251</xdr:rowOff>
    </xdr:to>
    <xdr:cxnSp macro="">
      <xdr:nvCxnSpPr>
        <xdr:cNvPr id="240" name="直線コネクタ 239"/>
        <xdr:cNvCxnSpPr/>
      </xdr:nvCxnSpPr>
      <xdr:spPr>
        <a:xfrm flipV="1">
          <a:off x="2019300" y="16750779"/>
          <a:ext cx="889000" cy="6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77572</xdr:rowOff>
    </xdr:from>
    <xdr:to>
      <xdr:col>4</xdr:col>
      <xdr:colOff>206375</xdr:colOff>
      <xdr:row>97</xdr:row>
      <xdr:rowOff>7722</xdr:rowOff>
    </xdr:to>
    <xdr:sp macro="" textlink="">
      <xdr:nvSpPr>
        <xdr:cNvPr id="241" name="フローチャート : 判断 240"/>
        <xdr:cNvSpPr/>
      </xdr:nvSpPr>
      <xdr:spPr>
        <a:xfrm>
          <a:off x="2857500" y="1653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24249</xdr:rowOff>
    </xdr:from>
    <xdr:ext cx="534377" cy="259045"/>
    <xdr:sp macro="" textlink="">
      <xdr:nvSpPr>
        <xdr:cNvPr id="242" name="テキスト ボックス 241"/>
        <xdr:cNvSpPr txBox="1"/>
      </xdr:nvSpPr>
      <xdr:spPr>
        <a:xfrm>
          <a:off x="2641111" y="1631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93,892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81229</xdr:rowOff>
    </xdr:from>
    <xdr:to>
      <xdr:col>2</xdr:col>
      <xdr:colOff>638175</xdr:colOff>
      <xdr:row>97</xdr:row>
      <xdr:rowOff>126251</xdr:rowOff>
    </xdr:to>
    <xdr:cxnSp macro="">
      <xdr:nvCxnSpPr>
        <xdr:cNvPr id="243" name="直線コネクタ 242"/>
        <xdr:cNvCxnSpPr/>
      </xdr:nvCxnSpPr>
      <xdr:spPr>
        <a:xfrm>
          <a:off x="1130300" y="16711879"/>
          <a:ext cx="889000" cy="4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99403</xdr:rowOff>
    </xdr:from>
    <xdr:to>
      <xdr:col>3</xdr:col>
      <xdr:colOff>3175</xdr:colOff>
      <xdr:row>97</xdr:row>
      <xdr:rowOff>29553</xdr:rowOff>
    </xdr:to>
    <xdr:sp macro="" textlink="">
      <xdr:nvSpPr>
        <xdr:cNvPr id="244" name="フローチャート : 判断 243"/>
        <xdr:cNvSpPr/>
      </xdr:nvSpPr>
      <xdr:spPr>
        <a:xfrm>
          <a:off x="1968500" y="1655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46080</xdr:rowOff>
    </xdr:from>
    <xdr:ext cx="534377" cy="259045"/>
    <xdr:sp macro="" textlink="">
      <xdr:nvSpPr>
        <xdr:cNvPr id="245" name="テキスト ボックス 244"/>
        <xdr:cNvSpPr txBox="1"/>
      </xdr:nvSpPr>
      <xdr:spPr>
        <a:xfrm>
          <a:off x="1752111" y="1633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92,173</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93726</xdr:rowOff>
    </xdr:from>
    <xdr:to>
      <xdr:col>1</xdr:col>
      <xdr:colOff>485775</xdr:colOff>
      <xdr:row>97</xdr:row>
      <xdr:rowOff>23876</xdr:rowOff>
    </xdr:to>
    <xdr:sp macro="" textlink="">
      <xdr:nvSpPr>
        <xdr:cNvPr id="246" name="フローチャート : 判断 245"/>
        <xdr:cNvSpPr/>
      </xdr:nvSpPr>
      <xdr:spPr>
        <a:xfrm>
          <a:off x="1079500" y="16552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40403</xdr:rowOff>
    </xdr:from>
    <xdr:ext cx="534377" cy="259045"/>
    <xdr:sp macro="" textlink="">
      <xdr:nvSpPr>
        <xdr:cNvPr id="247" name="テキスト ボックス 246"/>
        <xdr:cNvSpPr txBox="1"/>
      </xdr:nvSpPr>
      <xdr:spPr>
        <a:xfrm>
          <a:off x="863111" y="1632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92,620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19889</xdr:rowOff>
    </xdr:from>
    <xdr:to>
      <xdr:col>6</xdr:col>
      <xdr:colOff>561975</xdr:colOff>
      <xdr:row>97</xdr:row>
      <xdr:rowOff>121489</xdr:rowOff>
    </xdr:to>
    <xdr:sp macro="" textlink="">
      <xdr:nvSpPr>
        <xdr:cNvPr id="253" name="円/楕円 252"/>
        <xdr:cNvSpPr/>
      </xdr:nvSpPr>
      <xdr:spPr>
        <a:xfrm>
          <a:off x="4584700" y="1665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169766</xdr:rowOff>
    </xdr:from>
    <xdr:ext cx="534377" cy="259045"/>
    <xdr:sp macro="" textlink="">
      <xdr:nvSpPr>
        <xdr:cNvPr id="254" name="扶助費該当値テキスト"/>
        <xdr:cNvSpPr txBox="1"/>
      </xdr:nvSpPr>
      <xdr:spPr>
        <a:xfrm>
          <a:off x="4686300" y="1662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84,934</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168630</xdr:rowOff>
    </xdr:from>
    <xdr:to>
      <xdr:col>5</xdr:col>
      <xdr:colOff>409575</xdr:colOff>
      <xdr:row>97</xdr:row>
      <xdr:rowOff>98780</xdr:rowOff>
    </xdr:to>
    <xdr:sp macro="" textlink="">
      <xdr:nvSpPr>
        <xdr:cNvPr id="255" name="円/楕円 254"/>
        <xdr:cNvSpPr/>
      </xdr:nvSpPr>
      <xdr:spPr>
        <a:xfrm>
          <a:off x="3746500" y="1662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89907</xdr:rowOff>
    </xdr:from>
    <xdr:ext cx="534377" cy="259045"/>
    <xdr:sp macro="" textlink="">
      <xdr:nvSpPr>
        <xdr:cNvPr id="256" name="テキスト ボックス 255"/>
        <xdr:cNvSpPr txBox="1"/>
      </xdr:nvSpPr>
      <xdr:spPr>
        <a:xfrm>
          <a:off x="3530111" y="16720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86,722</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69329</xdr:rowOff>
    </xdr:from>
    <xdr:to>
      <xdr:col>4</xdr:col>
      <xdr:colOff>206375</xdr:colOff>
      <xdr:row>97</xdr:row>
      <xdr:rowOff>170929</xdr:rowOff>
    </xdr:to>
    <xdr:sp macro="" textlink="">
      <xdr:nvSpPr>
        <xdr:cNvPr id="257" name="円/楕円 256"/>
        <xdr:cNvSpPr/>
      </xdr:nvSpPr>
      <xdr:spPr>
        <a:xfrm>
          <a:off x="2857500" y="1669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162056</xdr:rowOff>
    </xdr:from>
    <xdr:ext cx="534377" cy="259045"/>
    <xdr:sp macro="" textlink="">
      <xdr:nvSpPr>
        <xdr:cNvPr id="258" name="テキスト ボックス 257"/>
        <xdr:cNvSpPr txBox="1"/>
      </xdr:nvSpPr>
      <xdr:spPr>
        <a:xfrm>
          <a:off x="2641111" y="1679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81,041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75451</xdr:rowOff>
    </xdr:from>
    <xdr:to>
      <xdr:col>3</xdr:col>
      <xdr:colOff>3175</xdr:colOff>
      <xdr:row>98</xdr:row>
      <xdr:rowOff>5601</xdr:rowOff>
    </xdr:to>
    <xdr:sp macro="" textlink="">
      <xdr:nvSpPr>
        <xdr:cNvPr id="259" name="円/楕円 258"/>
        <xdr:cNvSpPr/>
      </xdr:nvSpPr>
      <xdr:spPr>
        <a:xfrm>
          <a:off x="1968500" y="1670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168178</xdr:rowOff>
    </xdr:from>
    <xdr:ext cx="534377" cy="259045"/>
    <xdr:sp macro="" textlink="">
      <xdr:nvSpPr>
        <xdr:cNvPr id="260" name="テキスト ボックス 259"/>
        <xdr:cNvSpPr txBox="1"/>
      </xdr:nvSpPr>
      <xdr:spPr>
        <a:xfrm>
          <a:off x="1752111" y="1679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80,559</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30429</xdr:rowOff>
    </xdr:from>
    <xdr:to>
      <xdr:col>1</xdr:col>
      <xdr:colOff>485775</xdr:colOff>
      <xdr:row>97</xdr:row>
      <xdr:rowOff>132029</xdr:rowOff>
    </xdr:to>
    <xdr:sp macro="" textlink="">
      <xdr:nvSpPr>
        <xdr:cNvPr id="261" name="円/楕円 260"/>
        <xdr:cNvSpPr/>
      </xdr:nvSpPr>
      <xdr:spPr>
        <a:xfrm>
          <a:off x="1079500" y="1666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123156</xdr:rowOff>
    </xdr:from>
    <xdr:ext cx="534377" cy="259045"/>
    <xdr:sp macro="" textlink="">
      <xdr:nvSpPr>
        <xdr:cNvPr id="262" name="テキスト ボックス 261"/>
        <xdr:cNvSpPr txBox="1"/>
      </xdr:nvSpPr>
      <xdr:spPr>
        <a:xfrm>
          <a:off x="863111" y="1675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84,104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35,405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5" name="テキスト ボックス 274"/>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47689</xdr:rowOff>
    </xdr:from>
    <xdr:to>
      <xdr:col>15</xdr:col>
      <xdr:colOff>180340</xdr:colOff>
      <xdr:row>38</xdr:row>
      <xdr:rowOff>43002</xdr:rowOff>
    </xdr:to>
    <xdr:cxnSp macro="">
      <xdr:nvCxnSpPr>
        <xdr:cNvPr id="287" name="直線コネクタ 286"/>
        <xdr:cNvCxnSpPr/>
      </xdr:nvCxnSpPr>
      <xdr:spPr>
        <a:xfrm flipV="1">
          <a:off x="10475595" y="5191189"/>
          <a:ext cx="1270" cy="136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46829</xdr:rowOff>
    </xdr:from>
    <xdr:ext cx="534377" cy="259045"/>
    <xdr:sp macro="" textlink="">
      <xdr:nvSpPr>
        <xdr:cNvPr id="288" name="補助費等最小値テキスト"/>
        <xdr:cNvSpPr txBox="1"/>
      </xdr:nvSpPr>
      <xdr:spPr>
        <a:xfrm>
          <a:off x="10528300" y="656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14,538</a:t>
          </a:r>
          <a:endParaRPr kumimoji="1" lang="ja-JP" altLang="en-US" sz="1000" b="1">
            <a:latin typeface="ＭＳ Ｐゴシック"/>
          </a:endParaRPr>
        </a:p>
      </xdr:txBody>
    </xdr:sp>
    <xdr:clientData/>
  </xdr:oneCellAnchor>
  <xdr:twoCellAnchor>
    <xdr:from>
      <xdr:col>15</xdr:col>
      <xdr:colOff>92075</xdr:colOff>
      <xdr:row>38</xdr:row>
      <xdr:rowOff>43002</xdr:rowOff>
    </xdr:from>
    <xdr:to>
      <xdr:col>15</xdr:col>
      <xdr:colOff>269875</xdr:colOff>
      <xdr:row>38</xdr:row>
      <xdr:rowOff>43002</xdr:rowOff>
    </xdr:to>
    <xdr:cxnSp macro="">
      <xdr:nvCxnSpPr>
        <xdr:cNvPr id="289" name="直線コネクタ 288"/>
        <xdr:cNvCxnSpPr/>
      </xdr:nvCxnSpPr>
      <xdr:spPr>
        <a:xfrm>
          <a:off x="10388600" y="6558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165816</xdr:rowOff>
    </xdr:from>
    <xdr:ext cx="534377" cy="259045"/>
    <xdr:sp macro="" textlink="">
      <xdr:nvSpPr>
        <xdr:cNvPr id="290" name="補助費等最大値テキスト"/>
        <xdr:cNvSpPr txBox="1"/>
      </xdr:nvSpPr>
      <xdr:spPr>
        <a:xfrm>
          <a:off x="10528300" y="496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50,415</a:t>
          </a:r>
          <a:endParaRPr kumimoji="1" lang="ja-JP" altLang="en-US" sz="1000" b="1">
            <a:latin typeface="ＭＳ Ｐゴシック"/>
          </a:endParaRPr>
        </a:p>
      </xdr:txBody>
    </xdr:sp>
    <xdr:clientData/>
  </xdr:oneCellAnchor>
  <xdr:twoCellAnchor>
    <xdr:from>
      <xdr:col>15</xdr:col>
      <xdr:colOff>92075</xdr:colOff>
      <xdr:row>30</xdr:row>
      <xdr:rowOff>47689</xdr:rowOff>
    </xdr:from>
    <xdr:to>
      <xdr:col>15</xdr:col>
      <xdr:colOff>269875</xdr:colOff>
      <xdr:row>30</xdr:row>
      <xdr:rowOff>47689</xdr:rowOff>
    </xdr:to>
    <xdr:cxnSp macro="">
      <xdr:nvCxnSpPr>
        <xdr:cNvPr id="291" name="直線コネクタ 290"/>
        <xdr:cNvCxnSpPr/>
      </xdr:nvCxnSpPr>
      <xdr:spPr>
        <a:xfrm>
          <a:off x="10388600" y="519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139624</xdr:rowOff>
    </xdr:from>
    <xdr:to>
      <xdr:col>15</xdr:col>
      <xdr:colOff>180975</xdr:colOff>
      <xdr:row>36</xdr:row>
      <xdr:rowOff>48298</xdr:rowOff>
    </xdr:to>
    <xdr:cxnSp macro="">
      <xdr:nvCxnSpPr>
        <xdr:cNvPr id="292" name="直線コネクタ 291"/>
        <xdr:cNvCxnSpPr/>
      </xdr:nvCxnSpPr>
      <xdr:spPr>
        <a:xfrm flipV="1">
          <a:off x="9639300" y="6140374"/>
          <a:ext cx="838200" cy="8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158335</xdr:rowOff>
    </xdr:from>
    <xdr:ext cx="534377" cy="259045"/>
    <xdr:sp macro="" textlink="">
      <xdr:nvSpPr>
        <xdr:cNvPr id="293" name="補助費等平均値テキスト"/>
        <xdr:cNvSpPr txBox="1"/>
      </xdr:nvSpPr>
      <xdr:spPr>
        <a:xfrm>
          <a:off x="10528300" y="58161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28,778</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135458</xdr:rowOff>
    </xdr:from>
    <xdr:to>
      <xdr:col>15</xdr:col>
      <xdr:colOff>231775</xdr:colOff>
      <xdr:row>35</xdr:row>
      <xdr:rowOff>65608</xdr:rowOff>
    </xdr:to>
    <xdr:sp macro="" textlink="">
      <xdr:nvSpPr>
        <xdr:cNvPr id="294" name="フローチャート : 判断 293"/>
        <xdr:cNvSpPr/>
      </xdr:nvSpPr>
      <xdr:spPr>
        <a:xfrm>
          <a:off x="10426700" y="596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48298</xdr:rowOff>
    </xdr:from>
    <xdr:to>
      <xdr:col>14</xdr:col>
      <xdr:colOff>28575</xdr:colOff>
      <xdr:row>36</xdr:row>
      <xdr:rowOff>59995</xdr:rowOff>
    </xdr:to>
    <xdr:cxnSp macro="">
      <xdr:nvCxnSpPr>
        <xdr:cNvPr id="295" name="直線コネクタ 294"/>
        <xdr:cNvCxnSpPr/>
      </xdr:nvCxnSpPr>
      <xdr:spPr>
        <a:xfrm flipV="1">
          <a:off x="8750300" y="6220498"/>
          <a:ext cx="889000" cy="1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143612</xdr:rowOff>
    </xdr:from>
    <xdr:to>
      <xdr:col>14</xdr:col>
      <xdr:colOff>79375</xdr:colOff>
      <xdr:row>35</xdr:row>
      <xdr:rowOff>73762</xdr:rowOff>
    </xdr:to>
    <xdr:sp macro="" textlink="">
      <xdr:nvSpPr>
        <xdr:cNvPr id="296" name="フローチャート : 判断 295"/>
        <xdr:cNvSpPr/>
      </xdr:nvSpPr>
      <xdr:spPr>
        <a:xfrm>
          <a:off x="9588500" y="597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90289</xdr:rowOff>
    </xdr:from>
    <xdr:ext cx="534377" cy="259045"/>
    <xdr:sp macro="" textlink="">
      <xdr:nvSpPr>
        <xdr:cNvPr id="297" name="テキスト ボックス 296"/>
        <xdr:cNvSpPr txBox="1"/>
      </xdr:nvSpPr>
      <xdr:spPr>
        <a:xfrm>
          <a:off x="9372111" y="574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28,564</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59995</xdr:rowOff>
    </xdr:from>
    <xdr:to>
      <xdr:col>12</xdr:col>
      <xdr:colOff>511175</xdr:colOff>
      <xdr:row>36</xdr:row>
      <xdr:rowOff>74663</xdr:rowOff>
    </xdr:to>
    <xdr:cxnSp macro="">
      <xdr:nvCxnSpPr>
        <xdr:cNvPr id="298" name="直線コネクタ 297"/>
        <xdr:cNvCxnSpPr/>
      </xdr:nvCxnSpPr>
      <xdr:spPr>
        <a:xfrm flipV="1">
          <a:off x="7861300" y="6232195"/>
          <a:ext cx="889000" cy="1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143383</xdr:rowOff>
    </xdr:from>
    <xdr:to>
      <xdr:col>12</xdr:col>
      <xdr:colOff>561975</xdr:colOff>
      <xdr:row>35</xdr:row>
      <xdr:rowOff>73533</xdr:rowOff>
    </xdr:to>
    <xdr:sp macro="" textlink="">
      <xdr:nvSpPr>
        <xdr:cNvPr id="299" name="フローチャート : 判断 298"/>
        <xdr:cNvSpPr/>
      </xdr:nvSpPr>
      <xdr:spPr>
        <a:xfrm>
          <a:off x="8699500" y="597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90060</xdr:rowOff>
    </xdr:from>
    <xdr:ext cx="534377" cy="259045"/>
    <xdr:sp macro="" textlink="">
      <xdr:nvSpPr>
        <xdr:cNvPr id="300" name="テキスト ボックス 299"/>
        <xdr:cNvSpPr txBox="1"/>
      </xdr:nvSpPr>
      <xdr:spPr>
        <a:xfrm>
          <a:off x="8483111" y="574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28,570</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143929</xdr:rowOff>
    </xdr:from>
    <xdr:to>
      <xdr:col>11</xdr:col>
      <xdr:colOff>307975</xdr:colOff>
      <xdr:row>36</xdr:row>
      <xdr:rowOff>74663</xdr:rowOff>
    </xdr:to>
    <xdr:cxnSp macro="">
      <xdr:nvCxnSpPr>
        <xdr:cNvPr id="301" name="直線コネクタ 300"/>
        <xdr:cNvCxnSpPr/>
      </xdr:nvCxnSpPr>
      <xdr:spPr>
        <a:xfrm>
          <a:off x="6972300" y="6144679"/>
          <a:ext cx="889000" cy="102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142545</xdr:rowOff>
    </xdr:from>
    <xdr:to>
      <xdr:col>11</xdr:col>
      <xdr:colOff>358775</xdr:colOff>
      <xdr:row>35</xdr:row>
      <xdr:rowOff>72695</xdr:rowOff>
    </xdr:to>
    <xdr:sp macro="" textlink="">
      <xdr:nvSpPr>
        <xdr:cNvPr id="302" name="フローチャート : 判断 301"/>
        <xdr:cNvSpPr/>
      </xdr:nvSpPr>
      <xdr:spPr>
        <a:xfrm>
          <a:off x="7810500" y="597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89222</xdr:rowOff>
    </xdr:from>
    <xdr:ext cx="534377" cy="259045"/>
    <xdr:sp macro="" textlink="">
      <xdr:nvSpPr>
        <xdr:cNvPr id="303" name="テキスト ボックス 302"/>
        <xdr:cNvSpPr txBox="1"/>
      </xdr:nvSpPr>
      <xdr:spPr>
        <a:xfrm>
          <a:off x="7594111" y="574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28,592</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41542</xdr:rowOff>
    </xdr:from>
    <xdr:to>
      <xdr:col>10</xdr:col>
      <xdr:colOff>155575</xdr:colOff>
      <xdr:row>35</xdr:row>
      <xdr:rowOff>143142</xdr:rowOff>
    </xdr:to>
    <xdr:sp macro="" textlink="">
      <xdr:nvSpPr>
        <xdr:cNvPr id="304" name="フローチャート : 判断 303"/>
        <xdr:cNvSpPr/>
      </xdr:nvSpPr>
      <xdr:spPr>
        <a:xfrm>
          <a:off x="6921500" y="604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159669</xdr:rowOff>
    </xdr:from>
    <xdr:ext cx="534377" cy="259045"/>
    <xdr:sp macro="" textlink="">
      <xdr:nvSpPr>
        <xdr:cNvPr id="305" name="テキスト ボックス 304"/>
        <xdr:cNvSpPr txBox="1"/>
      </xdr:nvSpPr>
      <xdr:spPr>
        <a:xfrm>
          <a:off x="6705111" y="581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88824</xdr:rowOff>
    </xdr:from>
    <xdr:to>
      <xdr:col>15</xdr:col>
      <xdr:colOff>231775</xdr:colOff>
      <xdr:row>36</xdr:row>
      <xdr:rowOff>18974</xdr:rowOff>
    </xdr:to>
    <xdr:sp macro="" textlink="">
      <xdr:nvSpPr>
        <xdr:cNvPr id="311" name="円/楕円 310"/>
        <xdr:cNvSpPr/>
      </xdr:nvSpPr>
      <xdr:spPr>
        <a:xfrm>
          <a:off x="10426700" y="608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67251</xdr:rowOff>
    </xdr:from>
    <xdr:ext cx="534377" cy="259045"/>
    <xdr:sp macro="" textlink="">
      <xdr:nvSpPr>
        <xdr:cNvPr id="312" name="補助費等該当値テキスト"/>
        <xdr:cNvSpPr txBox="1"/>
      </xdr:nvSpPr>
      <xdr:spPr>
        <a:xfrm>
          <a:off x="10528300" y="606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25,502</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168948</xdr:rowOff>
    </xdr:from>
    <xdr:to>
      <xdr:col>14</xdr:col>
      <xdr:colOff>79375</xdr:colOff>
      <xdr:row>36</xdr:row>
      <xdr:rowOff>99098</xdr:rowOff>
    </xdr:to>
    <xdr:sp macro="" textlink="">
      <xdr:nvSpPr>
        <xdr:cNvPr id="313" name="円/楕円 312"/>
        <xdr:cNvSpPr/>
      </xdr:nvSpPr>
      <xdr:spPr>
        <a:xfrm>
          <a:off x="9588500" y="616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90225</xdr:rowOff>
    </xdr:from>
    <xdr:ext cx="534377" cy="259045"/>
    <xdr:sp macro="" textlink="">
      <xdr:nvSpPr>
        <xdr:cNvPr id="314" name="テキスト ボックス 313"/>
        <xdr:cNvSpPr txBox="1"/>
      </xdr:nvSpPr>
      <xdr:spPr>
        <a:xfrm>
          <a:off x="9372111" y="626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23,399</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9195</xdr:rowOff>
    </xdr:from>
    <xdr:to>
      <xdr:col>12</xdr:col>
      <xdr:colOff>561975</xdr:colOff>
      <xdr:row>36</xdr:row>
      <xdr:rowOff>110795</xdr:rowOff>
    </xdr:to>
    <xdr:sp macro="" textlink="">
      <xdr:nvSpPr>
        <xdr:cNvPr id="315" name="円/楕円 314"/>
        <xdr:cNvSpPr/>
      </xdr:nvSpPr>
      <xdr:spPr>
        <a:xfrm>
          <a:off x="8699500" y="618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101922</xdr:rowOff>
    </xdr:from>
    <xdr:ext cx="534377" cy="259045"/>
    <xdr:sp macro="" textlink="">
      <xdr:nvSpPr>
        <xdr:cNvPr id="316" name="テキスト ボックス 315"/>
        <xdr:cNvSpPr txBox="1"/>
      </xdr:nvSpPr>
      <xdr:spPr>
        <a:xfrm>
          <a:off x="8483111" y="627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23,092</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23863</xdr:rowOff>
    </xdr:from>
    <xdr:to>
      <xdr:col>11</xdr:col>
      <xdr:colOff>358775</xdr:colOff>
      <xdr:row>36</xdr:row>
      <xdr:rowOff>125463</xdr:rowOff>
    </xdr:to>
    <xdr:sp macro="" textlink="">
      <xdr:nvSpPr>
        <xdr:cNvPr id="317" name="円/楕円 316"/>
        <xdr:cNvSpPr/>
      </xdr:nvSpPr>
      <xdr:spPr>
        <a:xfrm>
          <a:off x="7810500" y="619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116590</xdr:rowOff>
    </xdr:from>
    <xdr:ext cx="534377" cy="259045"/>
    <xdr:sp macro="" textlink="">
      <xdr:nvSpPr>
        <xdr:cNvPr id="318" name="テキスト ボックス 317"/>
        <xdr:cNvSpPr txBox="1"/>
      </xdr:nvSpPr>
      <xdr:spPr>
        <a:xfrm>
          <a:off x="7594111" y="628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22,707</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93129</xdr:rowOff>
    </xdr:from>
    <xdr:to>
      <xdr:col>10</xdr:col>
      <xdr:colOff>155575</xdr:colOff>
      <xdr:row>36</xdr:row>
      <xdr:rowOff>23279</xdr:rowOff>
    </xdr:to>
    <xdr:sp macro="" textlink="">
      <xdr:nvSpPr>
        <xdr:cNvPr id="319" name="円/楕円 318"/>
        <xdr:cNvSpPr/>
      </xdr:nvSpPr>
      <xdr:spPr>
        <a:xfrm>
          <a:off x="6921500" y="609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14406</xdr:rowOff>
    </xdr:from>
    <xdr:ext cx="534377" cy="259045"/>
    <xdr:sp macro="" textlink="">
      <xdr:nvSpPr>
        <xdr:cNvPr id="320" name="テキスト ボックス 319"/>
        <xdr:cNvSpPr txBox="1"/>
      </xdr:nvSpPr>
      <xdr:spPr>
        <a:xfrm>
          <a:off x="6705111" y="618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25,389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44,553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1" name="テキスト ボックス 330"/>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128105</xdr:rowOff>
    </xdr:from>
    <xdr:ext cx="531299" cy="259045"/>
    <xdr:sp macro="" textlink="">
      <xdr:nvSpPr>
        <xdr:cNvPr id="333" name="テキスト ボックス 332"/>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91988</xdr:rowOff>
    </xdr:from>
    <xdr:to>
      <xdr:col>15</xdr:col>
      <xdr:colOff>180340</xdr:colOff>
      <xdr:row>59</xdr:row>
      <xdr:rowOff>16583</xdr:rowOff>
    </xdr:to>
    <xdr:cxnSp macro="">
      <xdr:nvCxnSpPr>
        <xdr:cNvPr id="347" name="直線コネクタ 346"/>
        <xdr:cNvCxnSpPr/>
      </xdr:nvCxnSpPr>
      <xdr:spPr>
        <a:xfrm flipV="1">
          <a:off x="10475595" y="8664488"/>
          <a:ext cx="1270" cy="1467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20410</xdr:rowOff>
    </xdr:from>
    <xdr:ext cx="534377" cy="259045"/>
    <xdr:sp macro="" textlink="">
      <xdr:nvSpPr>
        <xdr:cNvPr id="348" name="普通建設事業費最小値テキスト"/>
        <xdr:cNvSpPr txBox="1"/>
      </xdr:nvSpPr>
      <xdr:spPr>
        <a:xfrm>
          <a:off x="10528300" y="1013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25,040</a:t>
          </a:r>
          <a:endParaRPr kumimoji="1" lang="ja-JP" altLang="en-US" sz="1000" b="1">
            <a:latin typeface="ＭＳ Ｐゴシック"/>
          </a:endParaRPr>
        </a:p>
      </xdr:txBody>
    </xdr:sp>
    <xdr:clientData/>
  </xdr:oneCellAnchor>
  <xdr:twoCellAnchor>
    <xdr:from>
      <xdr:col>15</xdr:col>
      <xdr:colOff>92075</xdr:colOff>
      <xdr:row>59</xdr:row>
      <xdr:rowOff>16583</xdr:rowOff>
    </xdr:from>
    <xdr:to>
      <xdr:col>15</xdr:col>
      <xdr:colOff>269875</xdr:colOff>
      <xdr:row>59</xdr:row>
      <xdr:rowOff>16583</xdr:rowOff>
    </xdr:to>
    <xdr:cxnSp macro="">
      <xdr:nvCxnSpPr>
        <xdr:cNvPr id="349" name="直線コネクタ 348"/>
        <xdr:cNvCxnSpPr/>
      </xdr:nvCxnSpPr>
      <xdr:spPr>
        <a:xfrm>
          <a:off x="10388600" y="1013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38665</xdr:rowOff>
    </xdr:from>
    <xdr:ext cx="599010" cy="259045"/>
    <xdr:sp macro="" textlink="">
      <xdr:nvSpPr>
        <xdr:cNvPr id="350" name="普通建設事業費最大値テキスト"/>
        <xdr:cNvSpPr txBox="1"/>
      </xdr:nvSpPr>
      <xdr:spPr>
        <a:xfrm>
          <a:off x="10528300" y="8439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114,922</a:t>
          </a:r>
          <a:endParaRPr kumimoji="1" lang="ja-JP" altLang="en-US" sz="1000" b="1">
            <a:latin typeface="ＭＳ Ｐゴシック"/>
          </a:endParaRPr>
        </a:p>
      </xdr:txBody>
    </xdr:sp>
    <xdr:clientData/>
  </xdr:oneCellAnchor>
  <xdr:twoCellAnchor>
    <xdr:from>
      <xdr:col>15</xdr:col>
      <xdr:colOff>92075</xdr:colOff>
      <xdr:row>50</xdr:row>
      <xdr:rowOff>91988</xdr:rowOff>
    </xdr:from>
    <xdr:to>
      <xdr:col>15</xdr:col>
      <xdr:colOff>269875</xdr:colOff>
      <xdr:row>50</xdr:row>
      <xdr:rowOff>91988</xdr:rowOff>
    </xdr:to>
    <xdr:cxnSp macro="">
      <xdr:nvCxnSpPr>
        <xdr:cNvPr id="351" name="直線コネクタ 350"/>
        <xdr:cNvCxnSpPr/>
      </xdr:nvCxnSpPr>
      <xdr:spPr>
        <a:xfrm>
          <a:off x="10388600" y="8664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155882</xdr:rowOff>
    </xdr:from>
    <xdr:to>
      <xdr:col>15</xdr:col>
      <xdr:colOff>180975</xdr:colOff>
      <xdr:row>58</xdr:row>
      <xdr:rowOff>4956</xdr:rowOff>
    </xdr:to>
    <xdr:cxnSp macro="">
      <xdr:nvCxnSpPr>
        <xdr:cNvPr id="352" name="直線コネクタ 351"/>
        <xdr:cNvCxnSpPr/>
      </xdr:nvCxnSpPr>
      <xdr:spPr>
        <a:xfrm>
          <a:off x="9639300" y="9757082"/>
          <a:ext cx="838200" cy="19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81080</xdr:rowOff>
    </xdr:from>
    <xdr:ext cx="534377" cy="259045"/>
    <xdr:sp macro="" textlink="">
      <xdr:nvSpPr>
        <xdr:cNvPr id="353" name="普通建設事業費平均値テキスト"/>
        <xdr:cNvSpPr txBox="1"/>
      </xdr:nvSpPr>
      <xdr:spPr>
        <a:xfrm>
          <a:off x="10528300" y="9510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58203</xdr:rowOff>
    </xdr:from>
    <xdr:to>
      <xdr:col>15</xdr:col>
      <xdr:colOff>231775</xdr:colOff>
      <xdr:row>56</xdr:row>
      <xdr:rowOff>159803</xdr:rowOff>
    </xdr:to>
    <xdr:sp macro="" textlink="">
      <xdr:nvSpPr>
        <xdr:cNvPr id="354" name="フローチャート : 判断 353"/>
        <xdr:cNvSpPr/>
      </xdr:nvSpPr>
      <xdr:spPr>
        <a:xfrm>
          <a:off x="10426700" y="965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155882</xdr:rowOff>
    </xdr:from>
    <xdr:to>
      <xdr:col>14</xdr:col>
      <xdr:colOff>28575</xdr:colOff>
      <xdr:row>56</xdr:row>
      <xdr:rowOff>169075</xdr:rowOff>
    </xdr:to>
    <xdr:cxnSp macro="">
      <xdr:nvCxnSpPr>
        <xdr:cNvPr id="355" name="直線コネクタ 354"/>
        <xdr:cNvCxnSpPr/>
      </xdr:nvCxnSpPr>
      <xdr:spPr>
        <a:xfrm flipV="1">
          <a:off x="8750300" y="9757082"/>
          <a:ext cx="889000" cy="1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46234</xdr:rowOff>
    </xdr:from>
    <xdr:to>
      <xdr:col>14</xdr:col>
      <xdr:colOff>79375</xdr:colOff>
      <xdr:row>56</xdr:row>
      <xdr:rowOff>147834</xdr:rowOff>
    </xdr:to>
    <xdr:sp macro="" textlink="">
      <xdr:nvSpPr>
        <xdr:cNvPr id="356" name="フローチャート : 判断 355"/>
        <xdr:cNvSpPr/>
      </xdr:nvSpPr>
      <xdr:spPr>
        <a:xfrm>
          <a:off x="9588500" y="964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164361</xdr:rowOff>
    </xdr:from>
    <xdr:ext cx="534377" cy="259045"/>
    <xdr:sp macro="" textlink="">
      <xdr:nvSpPr>
        <xdr:cNvPr id="357" name="テキスト ボックス 356"/>
        <xdr:cNvSpPr txBox="1"/>
      </xdr:nvSpPr>
      <xdr:spPr>
        <a:xfrm>
          <a:off x="9372111" y="942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51,613</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169075</xdr:rowOff>
    </xdr:from>
    <xdr:to>
      <xdr:col>12</xdr:col>
      <xdr:colOff>511175</xdr:colOff>
      <xdr:row>57</xdr:row>
      <xdr:rowOff>109329</xdr:rowOff>
    </xdr:to>
    <xdr:cxnSp macro="">
      <xdr:nvCxnSpPr>
        <xdr:cNvPr id="358" name="直線コネクタ 357"/>
        <xdr:cNvCxnSpPr/>
      </xdr:nvCxnSpPr>
      <xdr:spPr>
        <a:xfrm flipV="1">
          <a:off x="7861300" y="9770275"/>
          <a:ext cx="889000" cy="11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110503</xdr:rowOff>
    </xdr:from>
    <xdr:to>
      <xdr:col>12</xdr:col>
      <xdr:colOff>561975</xdr:colOff>
      <xdr:row>57</xdr:row>
      <xdr:rowOff>40653</xdr:rowOff>
    </xdr:to>
    <xdr:sp macro="" textlink="">
      <xdr:nvSpPr>
        <xdr:cNvPr id="359" name="フローチャート : 判断 358"/>
        <xdr:cNvSpPr/>
      </xdr:nvSpPr>
      <xdr:spPr>
        <a:xfrm>
          <a:off x="8699500" y="9711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57180</xdr:rowOff>
    </xdr:from>
    <xdr:ext cx="534377" cy="259045"/>
    <xdr:sp macro="" textlink="">
      <xdr:nvSpPr>
        <xdr:cNvPr id="360" name="テキスト ボックス 359"/>
        <xdr:cNvSpPr txBox="1"/>
      </xdr:nvSpPr>
      <xdr:spPr>
        <a:xfrm>
          <a:off x="8483111" y="948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47,677</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109329</xdr:rowOff>
    </xdr:from>
    <xdr:to>
      <xdr:col>11</xdr:col>
      <xdr:colOff>307975</xdr:colOff>
      <xdr:row>58</xdr:row>
      <xdr:rowOff>6524</xdr:rowOff>
    </xdr:to>
    <xdr:cxnSp macro="">
      <xdr:nvCxnSpPr>
        <xdr:cNvPr id="361" name="直線コネクタ 360"/>
        <xdr:cNvCxnSpPr/>
      </xdr:nvCxnSpPr>
      <xdr:spPr>
        <a:xfrm flipV="1">
          <a:off x="6972300" y="9881979"/>
          <a:ext cx="889000" cy="68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36567</xdr:rowOff>
    </xdr:from>
    <xdr:to>
      <xdr:col>11</xdr:col>
      <xdr:colOff>358775</xdr:colOff>
      <xdr:row>57</xdr:row>
      <xdr:rowOff>138167</xdr:rowOff>
    </xdr:to>
    <xdr:sp macro="" textlink="">
      <xdr:nvSpPr>
        <xdr:cNvPr id="362" name="フローチャート : 判断 361"/>
        <xdr:cNvSpPr/>
      </xdr:nvSpPr>
      <xdr:spPr>
        <a:xfrm>
          <a:off x="7810500" y="980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154694</xdr:rowOff>
    </xdr:from>
    <xdr:ext cx="534377" cy="259045"/>
    <xdr:sp macro="" textlink="">
      <xdr:nvSpPr>
        <xdr:cNvPr id="363" name="テキスト ボックス 362"/>
        <xdr:cNvSpPr txBox="1"/>
      </xdr:nvSpPr>
      <xdr:spPr>
        <a:xfrm>
          <a:off x="7594111" y="958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41,705</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1412</xdr:rowOff>
    </xdr:from>
    <xdr:to>
      <xdr:col>10</xdr:col>
      <xdr:colOff>155575</xdr:colOff>
      <xdr:row>57</xdr:row>
      <xdr:rowOff>103012</xdr:rowOff>
    </xdr:to>
    <xdr:sp macro="" textlink="">
      <xdr:nvSpPr>
        <xdr:cNvPr id="364" name="フローチャート : 判断 363"/>
        <xdr:cNvSpPr/>
      </xdr:nvSpPr>
      <xdr:spPr>
        <a:xfrm>
          <a:off x="6921500" y="977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119539</xdr:rowOff>
    </xdr:from>
    <xdr:ext cx="534377" cy="259045"/>
    <xdr:sp macro="" textlink="">
      <xdr:nvSpPr>
        <xdr:cNvPr id="365" name="テキスト ボックス 364"/>
        <xdr:cNvSpPr txBox="1"/>
      </xdr:nvSpPr>
      <xdr:spPr>
        <a:xfrm>
          <a:off x="6705111" y="954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125606</xdr:rowOff>
    </xdr:from>
    <xdr:to>
      <xdr:col>15</xdr:col>
      <xdr:colOff>231775</xdr:colOff>
      <xdr:row>58</xdr:row>
      <xdr:rowOff>55756</xdr:rowOff>
    </xdr:to>
    <xdr:sp macro="" textlink="">
      <xdr:nvSpPr>
        <xdr:cNvPr id="371" name="円/楕円 370"/>
        <xdr:cNvSpPr/>
      </xdr:nvSpPr>
      <xdr:spPr>
        <a:xfrm>
          <a:off x="10426700" y="989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104033</xdr:rowOff>
    </xdr:from>
    <xdr:ext cx="534377" cy="259045"/>
    <xdr:sp macro="" textlink="">
      <xdr:nvSpPr>
        <xdr:cNvPr id="372" name="普通建設事業費該当値テキスト"/>
        <xdr:cNvSpPr txBox="1"/>
      </xdr:nvSpPr>
      <xdr:spPr>
        <a:xfrm>
          <a:off x="10528300" y="987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36,252</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105082</xdr:rowOff>
    </xdr:from>
    <xdr:to>
      <xdr:col>14</xdr:col>
      <xdr:colOff>79375</xdr:colOff>
      <xdr:row>57</xdr:row>
      <xdr:rowOff>35232</xdr:rowOff>
    </xdr:to>
    <xdr:sp macro="" textlink="">
      <xdr:nvSpPr>
        <xdr:cNvPr id="373" name="円/楕円 372"/>
        <xdr:cNvSpPr/>
      </xdr:nvSpPr>
      <xdr:spPr>
        <a:xfrm>
          <a:off x="9588500" y="9706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26359</xdr:rowOff>
    </xdr:from>
    <xdr:ext cx="534377" cy="259045"/>
    <xdr:sp macro="" textlink="">
      <xdr:nvSpPr>
        <xdr:cNvPr id="374" name="テキスト ボックス 373"/>
        <xdr:cNvSpPr txBox="1"/>
      </xdr:nvSpPr>
      <xdr:spPr>
        <a:xfrm>
          <a:off x="9372111" y="979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48,009</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118275</xdr:rowOff>
    </xdr:from>
    <xdr:to>
      <xdr:col>12</xdr:col>
      <xdr:colOff>561975</xdr:colOff>
      <xdr:row>57</xdr:row>
      <xdr:rowOff>48425</xdr:rowOff>
    </xdr:to>
    <xdr:sp macro="" textlink="">
      <xdr:nvSpPr>
        <xdr:cNvPr id="375" name="円/楕円 374"/>
        <xdr:cNvSpPr/>
      </xdr:nvSpPr>
      <xdr:spPr>
        <a:xfrm>
          <a:off x="8699500" y="971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39552</xdr:rowOff>
    </xdr:from>
    <xdr:ext cx="534377" cy="259045"/>
    <xdr:sp macro="" textlink="">
      <xdr:nvSpPr>
        <xdr:cNvPr id="376" name="テキスト ボックス 375"/>
        <xdr:cNvSpPr txBox="1"/>
      </xdr:nvSpPr>
      <xdr:spPr>
        <a:xfrm>
          <a:off x="8483111" y="981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47,201</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58529</xdr:rowOff>
    </xdr:from>
    <xdr:to>
      <xdr:col>11</xdr:col>
      <xdr:colOff>358775</xdr:colOff>
      <xdr:row>57</xdr:row>
      <xdr:rowOff>160129</xdr:rowOff>
    </xdr:to>
    <xdr:sp macro="" textlink="">
      <xdr:nvSpPr>
        <xdr:cNvPr id="377" name="円/楕円 376"/>
        <xdr:cNvSpPr/>
      </xdr:nvSpPr>
      <xdr:spPr>
        <a:xfrm>
          <a:off x="7810500" y="983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151256</xdr:rowOff>
    </xdr:from>
    <xdr:ext cx="534377" cy="259045"/>
    <xdr:sp macro="" textlink="">
      <xdr:nvSpPr>
        <xdr:cNvPr id="378" name="テキスト ボックス 377"/>
        <xdr:cNvSpPr txBox="1"/>
      </xdr:nvSpPr>
      <xdr:spPr>
        <a:xfrm>
          <a:off x="7594111" y="992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40,360</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127174</xdr:rowOff>
    </xdr:from>
    <xdr:to>
      <xdr:col>10</xdr:col>
      <xdr:colOff>155575</xdr:colOff>
      <xdr:row>58</xdr:row>
      <xdr:rowOff>57324</xdr:rowOff>
    </xdr:to>
    <xdr:sp macro="" textlink="">
      <xdr:nvSpPr>
        <xdr:cNvPr id="379" name="円/楕円 378"/>
        <xdr:cNvSpPr/>
      </xdr:nvSpPr>
      <xdr:spPr>
        <a:xfrm>
          <a:off x="6921500" y="989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48451</xdr:rowOff>
    </xdr:from>
    <xdr:ext cx="534377" cy="259045"/>
    <xdr:sp macro="" textlink="">
      <xdr:nvSpPr>
        <xdr:cNvPr id="380" name="テキスト ボックス 379"/>
        <xdr:cNvSpPr txBox="1"/>
      </xdr:nvSpPr>
      <xdr:spPr>
        <a:xfrm>
          <a:off x="6705111" y="999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36,156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79187</xdr:rowOff>
    </xdr:from>
    <xdr:to>
      <xdr:col>15</xdr:col>
      <xdr:colOff>180340</xdr:colOff>
      <xdr:row>79</xdr:row>
      <xdr:rowOff>50416</xdr:rowOff>
    </xdr:to>
    <xdr:cxnSp macro="">
      <xdr:nvCxnSpPr>
        <xdr:cNvPr id="406" name="直線コネクタ 405"/>
        <xdr:cNvCxnSpPr/>
      </xdr:nvCxnSpPr>
      <xdr:spPr>
        <a:xfrm flipV="1">
          <a:off x="10475595" y="12080687"/>
          <a:ext cx="1270" cy="1514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54243</xdr:rowOff>
    </xdr:from>
    <xdr:ext cx="469744" cy="259045"/>
    <xdr:sp macro="" textlink="">
      <xdr:nvSpPr>
        <xdr:cNvPr id="407" name="普通建設事業費 （ うち新規整備　）最小値テキスト"/>
        <xdr:cNvSpPr txBox="1"/>
      </xdr:nvSpPr>
      <xdr:spPr>
        <a:xfrm>
          <a:off x="10528300" y="13598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2,968</a:t>
          </a:r>
          <a:endParaRPr kumimoji="1" lang="ja-JP" altLang="en-US" sz="1000" b="1">
            <a:latin typeface="ＭＳ Ｐゴシック"/>
          </a:endParaRPr>
        </a:p>
      </xdr:txBody>
    </xdr:sp>
    <xdr:clientData/>
  </xdr:oneCellAnchor>
  <xdr:twoCellAnchor>
    <xdr:from>
      <xdr:col>15</xdr:col>
      <xdr:colOff>92075</xdr:colOff>
      <xdr:row>79</xdr:row>
      <xdr:rowOff>50416</xdr:rowOff>
    </xdr:from>
    <xdr:to>
      <xdr:col>15</xdr:col>
      <xdr:colOff>269875</xdr:colOff>
      <xdr:row>79</xdr:row>
      <xdr:rowOff>50416</xdr:rowOff>
    </xdr:to>
    <xdr:cxnSp macro="">
      <xdr:nvCxnSpPr>
        <xdr:cNvPr id="408" name="直線コネクタ 407"/>
        <xdr:cNvCxnSpPr/>
      </xdr:nvCxnSpPr>
      <xdr:spPr>
        <a:xfrm>
          <a:off x="10388600" y="13594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25864</xdr:rowOff>
    </xdr:from>
    <xdr:ext cx="534377" cy="259045"/>
    <xdr:sp macro="" textlink="">
      <xdr:nvSpPr>
        <xdr:cNvPr id="409" name="普通建設事業費 （ うち新規整備　）最大値テキスト"/>
        <xdr:cNvSpPr txBox="1"/>
      </xdr:nvSpPr>
      <xdr:spPr>
        <a:xfrm>
          <a:off x="10528300" y="1185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95,706</a:t>
          </a:r>
          <a:endParaRPr kumimoji="1" lang="ja-JP" altLang="en-US" sz="1000" b="1">
            <a:latin typeface="ＭＳ Ｐゴシック"/>
          </a:endParaRPr>
        </a:p>
      </xdr:txBody>
    </xdr:sp>
    <xdr:clientData/>
  </xdr:oneCellAnchor>
  <xdr:twoCellAnchor>
    <xdr:from>
      <xdr:col>15</xdr:col>
      <xdr:colOff>92075</xdr:colOff>
      <xdr:row>70</xdr:row>
      <xdr:rowOff>79187</xdr:rowOff>
    </xdr:from>
    <xdr:to>
      <xdr:col>15</xdr:col>
      <xdr:colOff>269875</xdr:colOff>
      <xdr:row>70</xdr:row>
      <xdr:rowOff>79187</xdr:rowOff>
    </xdr:to>
    <xdr:cxnSp macro="">
      <xdr:nvCxnSpPr>
        <xdr:cNvPr id="410" name="直線コネクタ 409"/>
        <xdr:cNvCxnSpPr/>
      </xdr:nvCxnSpPr>
      <xdr:spPr>
        <a:xfrm>
          <a:off x="10388600" y="12080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141350</xdr:rowOff>
    </xdr:from>
    <xdr:to>
      <xdr:col>15</xdr:col>
      <xdr:colOff>180975</xdr:colOff>
      <xdr:row>78</xdr:row>
      <xdr:rowOff>142362</xdr:rowOff>
    </xdr:to>
    <xdr:cxnSp macro="">
      <xdr:nvCxnSpPr>
        <xdr:cNvPr id="411" name="直線コネクタ 410"/>
        <xdr:cNvCxnSpPr/>
      </xdr:nvCxnSpPr>
      <xdr:spPr>
        <a:xfrm>
          <a:off x="9639300" y="13343000"/>
          <a:ext cx="838200" cy="17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118880</xdr:rowOff>
    </xdr:from>
    <xdr:ext cx="534377" cy="259045"/>
    <xdr:sp macro="" textlink="">
      <xdr:nvSpPr>
        <xdr:cNvPr id="412" name="普通建設事業費 （ うち新規整備　）平均値テキスト"/>
        <xdr:cNvSpPr txBox="1"/>
      </xdr:nvSpPr>
      <xdr:spPr>
        <a:xfrm>
          <a:off x="10528300" y="13149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18,065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96003</xdr:rowOff>
    </xdr:from>
    <xdr:to>
      <xdr:col>15</xdr:col>
      <xdr:colOff>231775</xdr:colOff>
      <xdr:row>78</xdr:row>
      <xdr:rowOff>26153</xdr:rowOff>
    </xdr:to>
    <xdr:sp macro="" textlink="">
      <xdr:nvSpPr>
        <xdr:cNvPr id="413" name="フローチャート : 判断 412"/>
        <xdr:cNvSpPr/>
      </xdr:nvSpPr>
      <xdr:spPr>
        <a:xfrm>
          <a:off x="10426700" y="1329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81504</xdr:rowOff>
    </xdr:from>
    <xdr:to>
      <xdr:col>14</xdr:col>
      <xdr:colOff>79375</xdr:colOff>
      <xdr:row>78</xdr:row>
      <xdr:rowOff>11654</xdr:rowOff>
    </xdr:to>
    <xdr:sp macro="" textlink="">
      <xdr:nvSpPr>
        <xdr:cNvPr id="414" name="フローチャート : 判断 413"/>
        <xdr:cNvSpPr/>
      </xdr:nvSpPr>
      <xdr:spPr>
        <a:xfrm>
          <a:off x="9588500" y="1328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28181</xdr:rowOff>
    </xdr:from>
    <xdr:ext cx="534377" cy="259045"/>
    <xdr:sp macro="" textlink="">
      <xdr:nvSpPr>
        <xdr:cNvPr id="415" name="テキスト ボックス 414"/>
        <xdr:cNvSpPr txBox="1"/>
      </xdr:nvSpPr>
      <xdr:spPr>
        <a:xfrm>
          <a:off x="9372111" y="1305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91562</xdr:rowOff>
    </xdr:from>
    <xdr:to>
      <xdr:col>15</xdr:col>
      <xdr:colOff>231775</xdr:colOff>
      <xdr:row>79</xdr:row>
      <xdr:rowOff>21712</xdr:rowOff>
    </xdr:to>
    <xdr:sp macro="" textlink="">
      <xdr:nvSpPr>
        <xdr:cNvPr id="421" name="円/楕円 420"/>
        <xdr:cNvSpPr/>
      </xdr:nvSpPr>
      <xdr:spPr>
        <a:xfrm>
          <a:off x="10426700" y="1346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6489</xdr:rowOff>
    </xdr:from>
    <xdr:ext cx="469744" cy="259045"/>
    <xdr:sp macro="" textlink="">
      <xdr:nvSpPr>
        <xdr:cNvPr id="422" name="普通建設事業費 （ うち新規整備　）該当値テキスト"/>
        <xdr:cNvSpPr txBox="1"/>
      </xdr:nvSpPr>
      <xdr:spPr>
        <a:xfrm>
          <a:off x="10528300" y="13379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7,837</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90550</xdr:rowOff>
    </xdr:from>
    <xdr:to>
      <xdr:col>14</xdr:col>
      <xdr:colOff>79375</xdr:colOff>
      <xdr:row>78</xdr:row>
      <xdr:rowOff>20700</xdr:rowOff>
    </xdr:to>
    <xdr:sp macro="" textlink="">
      <xdr:nvSpPr>
        <xdr:cNvPr id="423" name="円/楕円 422"/>
        <xdr:cNvSpPr/>
      </xdr:nvSpPr>
      <xdr:spPr>
        <a:xfrm>
          <a:off x="9588500" y="132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11827</xdr:rowOff>
    </xdr:from>
    <xdr:ext cx="534377" cy="259045"/>
    <xdr:sp macro="" textlink="">
      <xdr:nvSpPr>
        <xdr:cNvPr id="424" name="テキスト ボックス 423"/>
        <xdr:cNvSpPr txBox="1"/>
      </xdr:nvSpPr>
      <xdr:spPr>
        <a:xfrm>
          <a:off x="9372111" y="1338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18,399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22,391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5" name="直線コネクタ 43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6" name="テキスト ボックス 43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7" name="直線コネクタ 43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8" name="テキスト ボックス 43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9" name="直線コネクタ 43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40" name="テキスト ボックス 43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1" name="直線コネクタ 44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2" name="テキスト ボックス 44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3" name="直線コネクタ 44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4" name="テキスト ボックス 44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5" name="直線コネクタ 44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46" name="テキスト ボックス 445"/>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8" name="テキスト ボックス 447"/>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150281</xdr:rowOff>
    </xdr:from>
    <xdr:to>
      <xdr:col>15</xdr:col>
      <xdr:colOff>180340</xdr:colOff>
      <xdr:row>98</xdr:row>
      <xdr:rowOff>161711</xdr:rowOff>
    </xdr:to>
    <xdr:cxnSp macro="">
      <xdr:nvCxnSpPr>
        <xdr:cNvPr id="450" name="直線コネクタ 449"/>
        <xdr:cNvCxnSpPr/>
      </xdr:nvCxnSpPr>
      <xdr:spPr>
        <a:xfrm flipV="1">
          <a:off x="10475595" y="15409331"/>
          <a:ext cx="127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165538</xdr:rowOff>
    </xdr:from>
    <xdr:ext cx="469744" cy="259045"/>
    <xdr:sp macro="" textlink="">
      <xdr:nvSpPr>
        <xdr:cNvPr id="451" name="普通建設事業費 （ うち更新整備　）最小値テキスト"/>
        <xdr:cNvSpPr txBox="1"/>
      </xdr:nvSpPr>
      <xdr:spPr>
        <a:xfrm>
          <a:off x="10528300" y="1696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3,326</a:t>
          </a:r>
          <a:endParaRPr kumimoji="1" lang="ja-JP" altLang="en-US" sz="1000" b="1">
            <a:latin typeface="ＭＳ Ｐゴシック"/>
          </a:endParaRPr>
        </a:p>
      </xdr:txBody>
    </xdr:sp>
    <xdr:clientData/>
  </xdr:oneCellAnchor>
  <xdr:twoCellAnchor>
    <xdr:from>
      <xdr:col>15</xdr:col>
      <xdr:colOff>92075</xdr:colOff>
      <xdr:row>98</xdr:row>
      <xdr:rowOff>161711</xdr:rowOff>
    </xdr:from>
    <xdr:to>
      <xdr:col>15</xdr:col>
      <xdr:colOff>269875</xdr:colOff>
      <xdr:row>98</xdr:row>
      <xdr:rowOff>161711</xdr:rowOff>
    </xdr:to>
    <xdr:cxnSp macro="">
      <xdr:nvCxnSpPr>
        <xdr:cNvPr id="452" name="直線コネクタ 451"/>
        <xdr:cNvCxnSpPr/>
      </xdr:nvCxnSpPr>
      <xdr:spPr>
        <a:xfrm>
          <a:off x="10388600" y="16963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96958</xdr:rowOff>
    </xdr:from>
    <xdr:ext cx="534377" cy="259045"/>
    <xdr:sp macro="" textlink="">
      <xdr:nvSpPr>
        <xdr:cNvPr id="453" name="普通建設事業費 （ うち更新整備　）最大値テキスト"/>
        <xdr:cNvSpPr txBox="1"/>
      </xdr:nvSpPr>
      <xdr:spPr>
        <a:xfrm>
          <a:off x="10528300" y="1518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50,926</a:t>
          </a:r>
          <a:endParaRPr kumimoji="1" lang="ja-JP" altLang="en-US" sz="1000" b="1">
            <a:latin typeface="ＭＳ Ｐゴシック"/>
          </a:endParaRPr>
        </a:p>
      </xdr:txBody>
    </xdr:sp>
    <xdr:clientData/>
  </xdr:oneCellAnchor>
  <xdr:twoCellAnchor>
    <xdr:from>
      <xdr:col>15</xdr:col>
      <xdr:colOff>92075</xdr:colOff>
      <xdr:row>89</xdr:row>
      <xdr:rowOff>150281</xdr:rowOff>
    </xdr:from>
    <xdr:to>
      <xdr:col>15</xdr:col>
      <xdr:colOff>269875</xdr:colOff>
      <xdr:row>89</xdr:row>
      <xdr:rowOff>150281</xdr:rowOff>
    </xdr:to>
    <xdr:cxnSp macro="">
      <xdr:nvCxnSpPr>
        <xdr:cNvPr id="454" name="直線コネクタ 453"/>
        <xdr:cNvCxnSpPr/>
      </xdr:nvCxnSpPr>
      <xdr:spPr>
        <a:xfrm>
          <a:off x="10388600" y="1540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63773</xdr:rowOff>
    </xdr:from>
    <xdr:to>
      <xdr:col>15</xdr:col>
      <xdr:colOff>180975</xdr:colOff>
      <xdr:row>96</xdr:row>
      <xdr:rowOff>102374</xdr:rowOff>
    </xdr:to>
    <xdr:cxnSp macro="">
      <xdr:nvCxnSpPr>
        <xdr:cNvPr id="455" name="直線コネクタ 454"/>
        <xdr:cNvCxnSpPr/>
      </xdr:nvCxnSpPr>
      <xdr:spPr>
        <a:xfrm>
          <a:off x="9639300" y="16522973"/>
          <a:ext cx="838200" cy="3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16484</xdr:rowOff>
    </xdr:from>
    <xdr:ext cx="534377" cy="259045"/>
    <xdr:sp macro="" textlink="">
      <xdr:nvSpPr>
        <xdr:cNvPr id="456" name="普通建設事業費 （ うち更新整備　）平均値テキスト"/>
        <xdr:cNvSpPr txBox="1"/>
      </xdr:nvSpPr>
      <xdr:spPr>
        <a:xfrm>
          <a:off x="10528300" y="161327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22,668</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165057</xdr:rowOff>
    </xdr:from>
    <xdr:to>
      <xdr:col>15</xdr:col>
      <xdr:colOff>231775</xdr:colOff>
      <xdr:row>95</xdr:row>
      <xdr:rowOff>95207</xdr:rowOff>
    </xdr:to>
    <xdr:sp macro="" textlink="">
      <xdr:nvSpPr>
        <xdr:cNvPr id="457" name="フローチャート : 判断 456"/>
        <xdr:cNvSpPr/>
      </xdr:nvSpPr>
      <xdr:spPr>
        <a:xfrm>
          <a:off x="10426700" y="1628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12156</xdr:rowOff>
    </xdr:from>
    <xdr:to>
      <xdr:col>14</xdr:col>
      <xdr:colOff>79375</xdr:colOff>
      <xdr:row>95</xdr:row>
      <xdr:rowOff>113756</xdr:rowOff>
    </xdr:to>
    <xdr:sp macro="" textlink="">
      <xdr:nvSpPr>
        <xdr:cNvPr id="458" name="フローチャート : 判断 457"/>
        <xdr:cNvSpPr/>
      </xdr:nvSpPr>
      <xdr:spPr>
        <a:xfrm>
          <a:off x="9588500" y="1629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130283</xdr:rowOff>
    </xdr:from>
    <xdr:ext cx="534377" cy="259045"/>
    <xdr:sp macro="" textlink="">
      <xdr:nvSpPr>
        <xdr:cNvPr id="459" name="テキスト ボックス 458"/>
        <xdr:cNvSpPr txBox="1"/>
      </xdr:nvSpPr>
      <xdr:spPr>
        <a:xfrm>
          <a:off x="9372111" y="1607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51574</xdr:rowOff>
    </xdr:from>
    <xdr:to>
      <xdr:col>15</xdr:col>
      <xdr:colOff>231775</xdr:colOff>
      <xdr:row>96</xdr:row>
      <xdr:rowOff>153174</xdr:rowOff>
    </xdr:to>
    <xdr:sp macro="" textlink="">
      <xdr:nvSpPr>
        <xdr:cNvPr id="465" name="円/楕円 464"/>
        <xdr:cNvSpPr/>
      </xdr:nvSpPr>
      <xdr:spPr>
        <a:xfrm>
          <a:off x="10426700" y="1651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30001</xdr:rowOff>
    </xdr:from>
    <xdr:ext cx="534377" cy="259045"/>
    <xdr:sp macro="" textlink="">
      <xdr:nvSpPr>
        <xdr:cNvPr id="466" name="普通建設事業費 （ うち更新整備　）該当値テキスト"/>
        <xdr:cNvSpPr txBox="1"/>
      </xdr:nvSpPr>
      <xdr:spPr>
        <a:xfrm>
          <a:off x="10528300" y="1648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15,643</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12973</xdr:rowOff>
    </xdr:from>
    <xdr:to>
      <xdr:col>14</xdr:col>
      <xdr:colOff>79375</xdr:colOff>
      <xdr:row>96</xdr:row>
      <xdr:rowOff>114573</xdr:rowOff>
    </xdr:to>
    <xdr:sp macro="" textlink="">
      <xdr:nvSpPr>
        <xdr:cNvPr id="467" name="円/楕円 466"/>
        <xdr:cNvSpPr/>
      </xdr:nvSpPr>
      <xdr:spPr>
        <a:xfrm>
          <a:off x="9588500" y="1647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105700</xdr:rowOff>
    </xdr:from>
    <xdr:ext cx="534377" cy="259045"/>
    <xdr:sp macro="" textlink="">
      <xdr:nvSpPr>
        <xdr:cNvPr id="468" name="テキスト ボックス 467"/>
        <xdr:cNvSpPr txBox="1"/>
      </xdr:nvSpPr>
      <xdr:spPr>
        <a:xfrm>
          <a:off x="9372111" y="1656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16,825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9" name="正方形/長方形 46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0" name="正方形/長方形 46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1" name="正方形/長方形 47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2" name="正方形/長方形 47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3" name="正方形/長方形 47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4" name="正方形/長方形 47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5" name="正方形/長方形 47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6" name="正方形/長方形 47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7" name="テキスト ボックス 47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8" name="直線コネクタ 47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9" name="直線コネクタ 47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0" name="テキスト ボックス 47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1" name="直線コネクタ 48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2" name="テキスト ボックス 48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3" name="直線コネクタ 48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4" name="テキスト ボックス 48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5" name="直線コネクタ 48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6" name="テキスト ボックス 48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7" name="直線コネクタ 48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8" name="テキスト ボックス 48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0" name="テキスト ボックス 48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25857</xdr:rowOff>
    </xdr:from>
    <xdr:to>
      <xdr:col>23</xdr:col>
      <xdr:colOff>516889</xdr:colOff>
      <xdr:row>39</xdr:row>
      <xdr:rowOff>44450</xdr:rowOff>
    </xdr:to>
    <xdr:cxnSp macro="">
      <xdr:nvCxnSpPr>
        <xdr:cNvPr id="492" name="直線コネクタ 491"/>
        <xdr:cNvCxnSpPr/>
      </xdr:nvCxnSpPr>
      <xdr:spPr>
        <a:xfrm flipV="1">
          <a:off x="16317595" y="5340807"/>
          <a:ext cx="1269" cy="139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59910</xdr:rowOff>
    </xdr:from>
    <xdr:ext cx="249299" cy="259045"/>
    <xdr:sp macro="" textlink="">
      <xdr:nvSpPr>
        <xdr:cNvPr id="493" name="災害復旧事業費最小値テキスト"/>
        <xdr:cNvSpPr txBox="1"/>
      </xdr:nvSpPr>
      <xdr:spPr>
        <a:xfrm>
          <a:off x="16370300" y="67464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4" name="直線コネクタ 49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143984</xdr:rowOff>
    </xdr:from>
    <xdr:ext cx="534377" cy="259045"/>
    <xdr:sp macro="" textlink="">
      <xdr:nvSpPr>
        <xdr:cNvPr id="495" name="災害復旧事業費最大値テキスト"/>
        <xdr:cNvSpPr txBox="1"/>
      </xdr:nvSpPr>
      <xdr:spPr>
        <a:xfrm>
          <a:off x="16370300" y="511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36,488</a:t>
          </a:r>
          <a:endParaRPr kumimoji="1" lang="ja-JP" altLang="en-US" sz="1000" b="1">
            <a:latin typeface="ＭＳ Ｐゴシック"/>
          </a:endParaRPr>
        </a:p>
      </xdr:txBody>
    </xdr:sp>
    <xdr:clientData/>
  </xdr:oneCellAnchor>
  <xdr:twoCellAnchor>
    <xdr:from>
      <xdr:col>23</xdr:col>
      <xdr:colOff>428625</xdr:colOff>
      <xdr:row>31</xdr:row>
      <xdr:rowOff>25857</xdr:rowOff>
    </xdr:from>
    <xdr:to>
      <xdr:col>23</xdr:col>
      <xdr:colOff>606425</xdr:colOff>
      <xdr:row>31</xdr:row>
      <xdr:rowOff>25857</xdr:rowOff>
    </xdr:to>
    <xdr:cxnSp macro="">
      <xdr:nvCxnSpPr>
        <xdr:cNvPr id="496" name="直線コネクタ 495"/>
        <xdr:cNvCxnSpPr/>
      </xdr:nvCxnSpPr>
      <xdr:spPr>
        <a:xfrm>
          <a:off x="16230600" y="534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41326</xdr:rowOff>
    </xdr:from>
    <xdr:to>
      <xdr:col>23</xdr:col>
      <xdr:colOff>517525</xdr:colOff>
      <xdr:row>39</xdr:row>
      <xdr:rowOff>41669</xdr:rowOff>
    </xdr:to>
    <xdr:cxnSp macro="">
      <xdr:nvCxnSpPr>
        <xdr:cNvPr id="497" name="直線コネクタ 496"/>
        <xdr:cNvCxnSpPr/>
      </xdr:nvCxnSpPr>
      <xdr:spPr>
        <a:xfrm>
          <a:off x="15481300" y="6727876"/>
          <a:ext cx="8382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148810</xdr:rowOff>
    </xdr:from>
    <xdr:ext cx="469744" cy="259045"/>
    <xdr:sp macro="" textlink="">
      <xdr:nvSpPr>
        <xdr:cNvPr id="498" name="災害復旧事業費平均値テキスト"/>
        <xdr:cNvSpPr txBox="1"/>
      </xdr:nvSpPr>
      <xdr:spPr>
        <a:xfrm>
          <a:off x="16370300" y="6492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125933</xdr:rowOff>
    </xdr:from>
    <xdr:to>
      <xdr:col>23</xdr:col>
      <xdr:colOff>568325</xdr:colOff>
      <xdr:row>39</xdr:row>
      <xdr:rowOff>56083</xdr:rowOff>
    </xdr:to>
    <xdr:sp macro="" textlink="">
      <xdr:nvSpPr>
        <xdr:cNvPr id="499" name="フローチャート : 判断 498"/>
        <xdr:cNvSpPr/>
      </xdr:nvSpPr>
      <xdr:spPr>
        <a:xfrm>
          <a:off x="16268700" y="6641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36792</xdr:rowOff>
    </xdr:from>
    <xdr:to>
      <xdr:col>22</xdr:col>
      <xdr:colOff>365125</xdr:colOff>
      <xdr:row>39</xdr:row>
      <xdr:rowOff>41326</xdr:rowOff>
    </xdr:to>
    <xdr:cxnSp macro="">
      <xdr:nvCxnSpPr>
        <xdr:cNvPr id="500" name="直線コネクタ 499"/>
        <xdr:cNvCxnSpPr/>
      </xdr:nvCxnSpPr>
      <xdr:spPr>
        <a:xfrm>
          <a:off x="14592300" y="6723342"/>
          <a:ext cx="889000" cy="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128333</xdr:rowOff>
    </xdr:from>
    <xdr:to>
      <xdr:col>22</xdr:col>
      <xdr:colOff>415925</xdr:colOff>
      <xdr:row>39</xdr:row>
      <xdr:rowOff>58483</xdr:rowOff>
    </xdr:to>
    <xdr:sp macro="" textlink="">
      <xdr:nvSpPr>
        <xdr:cNvPr id="501" name="フローチャート : 判断 500"/>
        <xdr:cNvSpPr/>
      </xdr:nvSpPr>
      <xdr:spPr>
        <a:xfrm>
          <a:off x="15430500" y="664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75011</xdr:rowOff>
    </xdr:from>
    <xdr:ext cx="378565" cy="259045"/>
    <xdr:sp macro="" textlink="">
      <xdr:nvSpPr>
        <xdr:cNvPr id="502" name="テキスト ボックス 501"/>
        <xdr:cNvSpPr txBox="1"/>
      </xdr:nvSpPr>
      <xdr:spPr>
        <a:xfrm>
          <a:off x="15292017" y="6418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36792</xdr:rowOff>
    </xdr:from>
    <xdr:to>
      <xdr:col>21</xdr:col>
      <xdr:colOff>161925</xdr:colOff>
      <xdr:row>39</xdr:row>
      <xdr:rowOff>40449</xdr:rowOff>
    </xdr:to>
    <xdr:cxnSp macro="">
      <xdr:nvCxnSpPr>
        <xdr:cNvPr id="503" name="直線コネクタ 502"/>
        <xdr:cNvCxnSpPr/>
      </xdr:nvCxnSpPr>
      <xdr:spPr>
        <a:xfrm flipV="1">
          <a:off x="13703300" y="6723342"/>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127267</xdr:rowOff>
    </xdr:from>
    <xdr:to>
      <xdr:col>21</xdr:col>
      <xdr:colOff>212725</xdr:colOff>
      <xdr:row>39</xdr:row>
      <xdr:rowOff>57417</xdr:rowOff>
    </xdr:to>
    <xdr:sp macro="" textlink="">
      <xdr:nvSpPr>
        <xdr:cNvPr id="504" name="フローチャート : 判断 503"/>
        <xdr:cNvSpPr/>
      </xdr:nvSpPr>
      <xdr:spPr>
        <a:xfrm>
          <a:off x="14541500" y="664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73944</xdr:rowOff>
    </xdr:from>
    <xdr:ext cx="378565" cy="259045"/>
    <xdr:sp macro="" textlink="">
      <xdr:nvSpPr>
        <xdr:cNvPr id="505" name="テキスト ボックス 504"/>
        <xdr:cNvSpPr txBox="1"/>
      </xdr:nvSpPr>
      <xdr:spPr>
        <a:xfrm>
          <a:off x="14403017" y="6417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40145</xdr:rowOff>
    </xdr:from>
    <xdr:to>
      <xdr:col>19</xdr:col>
      <xdr:colOff>644525</xdr:colOff>
      <xdr:row>39</xdr:row>
      <xdr:rowOff>40449</xdr:rowOff>
    </xdr:to>
    <xdr:cxnSp macro="">
      <xdr:nvCxnSpPr>
        <xdr:cNvPr id="506" name="直線コネクタ 505"/>
        <xdr:cNvCxnSpPr/>
      </xdr:nvCxnSpPr>
      <xdr:spPr>
        <a:xfrm>
          <a:off x="12814300" y="6726695"/>
          <a:ext cx="8890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112560</xdr:rowOff>
    </xdr:from>
    <xdr:to>
      <xdr:col>20</xdr:col>
      <xdr:colOff>9525</xdr:colOff>
      <xdr:row>39</xdr:row>
      <xdr:rowOff>42710</xdr:rowOff>
    </xdr:to>
    <xdr:sp macro="" textlink="">
      <xdr:nvSpPr>
        <xdr:cNvPr id="507" name="フローチャート : 判断 506"/>
        <xdr:cNvSpPr/>
      </xdr:nvSpPr>
      <xdr:spPr>
        <a:xfrm>
          <a:off x="13652500" y="662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59237</xdr:rowOff>
    </xdr:from>
    <xdr:ext cx="469744" cy="259045"/>
    <xdr:sp macro="" textlink="">
      <xdr:nvSpPr>
        <xdr:cNvPr id="508" name="テキスト ボックス 507"/>
        <xdr:cNvSpPr txBox="1"/>
      </xdr:nvSpPr>
      <xdr:spPr>
        <a:xfrm>
          <a:off x="13468427" y="640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114122</xdr:rowOff>
    </xdr:from>
    <xdr:to>
      <xdr:col>18</xdr:col>
      <xdr:colOff>492125</xdr:colOff>
      <xdr:row>39</xdr:row>
      <xdr:rowOff>44272</xdr:rowOff>
    </xdr:to>
    <xdr:sp macro="" textlink="">
      <xdr:nvSpPr>
        <xdr:cNvPr id="509" name="フローチャート : 判断 508"/>
        <xdr:cNvSpPr/>
      </xdr:nvSpPr>
      <xdr:spPr>
        <a:xfrm>
          <a:off x="12763500" y="662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60799</xdr:rowOff>
    </xdr:from>
    <xdr:ext cx="469744" cy="259045"/>
    <xdr:sp macro="" textlink="">
      <xdr:nvSpPr>
        <xdr:cNvPr id="510" name="テキスト ボックス 509"/>
        <xdr:cNvSpPr txBox="1"/>
      </xdr:nvSpPr>
      <xdr:spPr>
        <a:xfrm>
          <a:off x="12579427" y="6404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162319</xdr:rowOff>
    </xdr:from>
    <xdr:to>
      <xdr:col>23</xdr:col>
      <xdr:colOff>568325</xdr:colOff>
      <xdr:row>39</xdr:row>
      <xdr:rowOff>92469</xdr:rowOff>
    </xdr:to>
    <xdr:sp macro="" textlink="">
      <xdr:nvSpPr>
        <xdr:cNvPr id="516" name="円/楕円 515"/>
        <xdr:cNvSpPr/>
      </xdr:nvSpPr>
      <xdr:spPr>
        <a:xfrm>
          <a:off x="16268700" y="667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104360</xdr:rowOff>
    </xdr:from>
    <xdr:ext cx="313932" cy="259045"/>
    <xdr:sp macro="" textlink="">
      <xdr:nvSpPr>
        <xdr:cNvPr id="517" name="災害復旧事業費該当値テキスト"/>
        <xdr:cNvSpPr txBox="1"/>
      </xdr:nvSpPr>
      <xdr:spPr>
        <a:xfrm>
          <a:off x="16370300" y="66194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161976</xdr:rowOff>
    </xdr:from>
    <xdr:to>
      <xdr:col>22</xdr:col>
      <xdr:colOff>415925</xdr:colOff>
      <xdr:row>39</xdr:row>
      <xdr:rowOff>92126</xdr:rowOff>
    </xdr:to>
    <xdr:sp macro="" textlink="">
      <xdr:nvSpPr>
        <xdr:cNvPr id="518" name="円/楕円 517"/>
        <xdr:cNvSpPr/>
      </xdr:nvSpPr>
      <xdr:spPr>
        <a:xfrm>
          <a:off x="15430500" y="66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83253</xdr:rowOff>
    </xdr:from>
    <xdr:ext cx="313932" cy="259045"/>
    <xdr:sp macro="" textlink="">
      <xdr:nvSpPr>
        <xdr:cNvPr id="519" name="テキスト ボックス 518"/>
        <xdr:cNvSpPr txBox="1"/>
      </xdr:nvSpPr>
      <xdr:spPr>
        <a:xfrm>
          <a:off x="15324333" y="67698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157442</xdr:rowOff>
    </xdr:from>
    <xdr:to>
      <xdr:col>21</xdr:col>
      <xdr:colOff>212725</xdr:colOff>
      <xdr:row>39</xdr:row>
      <xdr:rowOff>87592</xdr:rowOff>
    </xdr:to>
    <xdr:sp macro="" textlink="">
      <xdr:nvSpPr>
        <xdr:cNvPr id="520" name="円/楕円 519"/>
        <xdr:cNvSpPr/>
      </xdr:nvSpPr>
      <xdr:spPr>
        <a:xfrm>
          <a:off x="14541500" y="667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78719</xdr:rowOff>
    </xdr:from>
    <xdr:ext cx="378565" cy="259045"/>
    <xdr:sp macro="" textlink="">
      <xdr:nvSpPr>
        <xdr:cNvPr id="521" name="テキスト ボックス 520"/>
        <xdr:cNvSpPr txBox="1"/>
      </xdr:nvSpPr>
      <xdr:spPr>
        <a:xfrm>
          <a:off x="14403017" y="6765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161099</xdr:rowOff>
    </xdr:from>
    <xdr:to>
      <xdr:col>20</xdr:col>
      <xdr:colOff>9525</xdr:colOff>
      <xdr:row>39</xdr:row>
      <xdr:rowOff>91249</xdr:rowOff>
    </xdr:to>
    <xdr:sp macro="" textlink="">
      <xdr:nvSpPr>
        <xdr:cNvPr id="522" name="円/楕円 521"/>
        <xdr:cNvSpPr/>
      </xdr:nvSpPr>
      <xdr:spPr>
        <a:xfrm>
          <a:off x="13652500" y="667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82376</xdr:rowOff>
    </xdr:from>
    <xdr:ext cx="378565" cy="259045"/>
    <xdr:sp macro="" textlink="">
      <xdr:nvSpPr>
        <xdr:cNvPr id="523" name="テキスト ボックス 522"/>
        <xdr:cNvSpPr txBox="1"/>
      </xdr:nvSpPr>
      <xdr:spPr>
        <a:xfrm>
          <a:off x="13514017" y="6768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160795</xdr:rowOff>
    </xdr:from>
    <xdr:to>
      <xdr:col>18</xdr:col>
      <xdr:colOff>492125</xdr:colOff>
      <xdr:row>39</xdr:row>
      <xdr:rowOff>90945</xdr:rowOff>
    </xdr:to>
    <xdr:sp macro="" textlink="">
      <xdr:nvSpPr>
        <xdr:cNvPr id="524" name="円/楕円 523"/>
        <xdr:cNvSpPr/>
      </xdr:nvSpPr>
      <xdr:spPr>
        <a:xfrm>
          <a:off x="12763500" y="667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82072</xdr:rowOff>
    </xdr:from>
    <xdr:ext cx="378565" cy="259045"/>
    <xdr:sp macro="" textlink="">
      <xdr:nvSpPr>
        <xdr:cNvPr id="525" name="テキスト ボックス 524"/>
        <xdr:cNvSpPr txBox="1"/>
      </xdr:nvSpPr>
      <xdr:spPr>
        <a:xfrm>
          <a:off x="12625017" y="6768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6" name="直線コネクタ 53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7" name="テキスト ボックス 53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8" name="直線コネクタ 53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9" name="テキスト ボックス 53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1" name="直線コネクタ 54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5" name="直線コネクタ 54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6" name="直線コネクタ 54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8" name="フローチャート : 判断 54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9" name="直線コネクタ 54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0" name="フローチャート : 判断 54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1" name="テキスト ボックス 55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2" name="直線コネクタ 55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3" name="フローチャート : 判断 55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4" name="テキスト ボックス 55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5" name="直線コネクタ 55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6" name="フローチャート : 判断 55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7" name="テキスト ボックス 55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8" name="フローチャート : 判断 55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9" name="テキスト ボックス 55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0" name="テキスト ボックス 55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1" name="テキスト ボックス 56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2" name="テキスト ボックス 56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3" name="テキスト ボックス 56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4" name="テキスト ボックス 56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5" name="円/楕円 56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7" name="円/楕円 56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8" name="テキスト ボックス 56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9" name="円/楕円 56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0" name="テキスト ボックス 56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1" name="円/楕円 57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2" name="テキスト ボックス 57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3" name="円/楕円 57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4" name="テキスト ボックス 57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5" name="正方形/長方形 57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6" name="正方形/長方形 57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7" name="正方形/長方形 57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8" name="正方形/長方形 57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9" name="正方形/長方形 57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0" name="正方形/長方形 57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1" name="正方形/長方形 58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35,331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2" name="正方形/長方形 58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3" name="テキスト ボックス 58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4" name="直線コネクタ 58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85" name="テキスト ボックス 584"/>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139700</xdr:rowOff>
    </xdr:from>
    <xdr:to>
      <xdr:col>24</xdr:col>
      <xdr:colOff>644525</xdr:colOff>
      <xdr:row>78</xdr:row>
      <xdr:rowOff>139700</xdr:rowOff>
    </xdr:to>
    <xdr:cxnSp macro="">
      <xdr:nvCxnSpPr>
        <xdr:cNvPr id="586" name="直線コネクタ 58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168927</xdr:rowOff>
    </xdr:from>
    <xdr:ext cx="531299" cy="259045"/>
    <xdr:sp macro="" textlink="">
      <xdr:nvSpPr>
        <xdr:cNvPr id="587" name="テキスト ボックス 586"/>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8" name="直線コネクタ 58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589" name="テキスト ボックス 58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90" name="直線コネクタ 58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591" name="テキスト ボックス 59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2" name="直線コネクタ 59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593" name="テキスト ボックス 59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71257</xdr:rowOff>
    </xdr:from>
    <xdr:to>
      <xdr:col>23</xdr:col>
      <xdr:colOff>516889</xdr:colOff>
      <xdr:row>79</xdr:row>
      <xdr:rowOff>45859</xdr:rowOff>
    </xdr:to>
    <xdr:cxnSp macro="">
      <xdr:nvCxnSpPr>
        <xdr:cNvPr id="597" name="直線コネクタ 596"/>
        <xdr:cNvCxnSpPr/>
      </xdr:nvCxnSpPr>
      <xdr:spPr>
        <a:xfrm flipV="1">
          <a:off x="16317595" y="12415657"/>
          <a:ext cx="1269" cy="117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49686</xdr:rowOff>
    </xdr:from>
    <xdr:ext cx="534377" cy="259045"/>
    <xdr:sp macro="" textlink="">
      <xdr:nvSpPr>
        <xdr:cNvPr id="598" name="公債費最小値テキスト"/>
        <xdr:cNvSpPr txBox="1"/>
      </xdr:nvSpPr>
      <xdr:spPr>
        <a:xfrm>
          <a:off x="16370300" y="1359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16,605</a:t>
          </a:r>
          <a:endParaRPr kumimoji="1" lang="ja-JP" altLang="en-US" sz="1000" b="1">
            <a:latin typeface="ＭＳ Ｐゴシック"/>
          </a:endParaRPr>
        </a:p>
      </xdr:txBody>
    </xdr:sp>
    <xdr:clientData/>
  </xdr:oneCellAnchor>
  <xdr:twoCellAnchor>
    <xdr:from>
      <xdr:col>23</xdr:col>
      <xdr:colOff>428625</xdr:colOff>
      <xdr:row>79</xdr:row>
      <xdr:rowOff>45859</xdr:rowOff>
    </xdr:from>
    <xdr:to>
      <xdr:col>23</xdr:col>
      <xdr:colOff>606425</xdr:colOff>
      <xdr:row>79</xdr:row>
      <xdr:rowOff>45859</xdr:rowOff>
    </xdr:to>
    <xdr:cxnSp macro="">
      <xdr:nvCxnSpPr>
        <xdr:cNvPr id="599" name="直線コネクタ 598"/>
        <xdr:cNvCxnSpPr/>
      </xdr:nvCxnSpPr>
      <xdr:spPr>
        <a:xfrm>
          <a:off x="16230600" y="13590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71</xdr:row>
      <xdr:rowOff>17934</xdr:rowOff>
    </xdr:from>
    <xdr:ext cx="534377" cy="259045"/>
    <xdr:sp macro="" textlink="">
      <xdr:nvSpPr>
        <xdr:cNvPr id="600" name="公債費最大値テキスト"/>
        <xdr:cNvSpPr txBox="1"/>
      </xdr:nvSpPr>
      <xdr:spPr>
        <a:xfrm>
          <a:off x="16370300" y="1219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67,994</a:t>
          </a:r>
          <a:endParaRPr kumimoji="1" lang="ja-JP" altLang="en-US" sz="1000" b="1">
            <a:latin typeface="ＭＳ Ｐゴシック"/>
          </a:endParaRPr>
        </a:p>
      </xdr:txBody>
    </xdr:sp>
    <xdr:clientData/>
  </xdr:oneCellAnchor>
  <xdr:twoCellAnchor>
    <xdr:from>
      <xdr:col>23</xdr:col>
      <xdr:colOff>428625</xdr:colOff>
      <xdr:row>72</xdr:row>
      <xdr:rowOff>71257</xdr:rowOff>
    </xdr:from>
    <xdr:to>
      <xdr:col>23</xdr:col>
      <xdr:colOff>606425</xdr:colOff>
      <xdr:row>72</xdr:row>
      <xdr:rowOff>71257</xdr:rowOff>
    </xdr:to>
    <xdr:cxnSp macro="">
      <xdr:nvCxnSpPr>
        <xdr:cNvPr id="601" name="直線コネクタ 600"/>
        <xdr:cNvCxnSpPr/>
      </xdr:nvCxnSpPr>
      <xdr:spPr>
        <a:xfrm>
          <a:off x="16230600" y="12415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59324</xdr:rowOff>
    </xdr:from>
    <xdr:to>
      <xdr:col>23</xdr:col>
      <xdr:colOff>517525</xdr:colOff>
      <xdr:row>77</xdr:row>
      <xdr:rowOff>120886</xdr:rowOff>
    </xdr:to>
    <xdr:cxnSp macro="">
      <xdr:nvCxnSpPr>
        <xdr:cNvPr id="602" name="直線コネクタ 601"/>
        <xdr:cNvCxnSpPr/>
      </xdr:nvCxnSpPr>
      <xdr:spPr>
        <a:xfrm>
          <a:off x="15481300" y="13260974"/>
          <a:ext cx="838200" cy="6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29687</xdr:rowOff>
    </xdr:from>
    <xdr:ext cx="534377" cy="259045"/>
    <xdr:sp macro="" textlink="">
      <xdr:nvSpPr>
        <xdr:cNvPr id="603" name="公債費平均値テキスト"/>
        <xdr:cNvSpPr txBox="1"/>
      </xdr:nvSpPr>
      <xdr:spPr>
        <a:xfrm>
          <a:off x="16370300" y="12888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38,591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6810</xdr:rowOff>
    </xdr:from>
    <xdr:to>
      <xdr:col>23</xdr:col>
      <xdr:colOff>568325</xdr:colOff>
      <xdr:row>76</xdr:row>
      <xdr:rowOff>108410</xdr:rowOff>
    </xdr:to>
    <xdr:sp macro="" textlink="">
      <xdr:nvSpPr>
        <xdr:cNvPr id="604" name="フローチャート : 判断 603"/>
        <xdr:cNvSpPr/>
      </xdr:nvSpPr>
      <xdr:spPr>
        <a:xfrm>
          <a:off x="16268700" y="1303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43185</xdr:rowOff>
    </xdr:from>
    <xdr:to>
      <xdr:col>22</xdr:col>
      <xdr:colOff>365125</xdr:colOff>
      <xdr:row>77</xdr:row>
      <xdr:rowOff>59324</xdr:rowOff>
    </xdr:to>
    <xdr:cxnSp macro="">
      <xdr:nvCxnSpPr>
        <xdr:cNvPr id="605" name="直線コネクタ 604"/>
        <xdr:cNvCxnSpPr/>
      </xdr:nvCxnSpPr>
      <xdr:spPr>
        <a:xfrm>
          <a:off x="14592300" y="13244835"/>
          <a:ext cx="889000" cy="1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127716</xdr:rowOff>
    </xdr:from>
    <xdr:to>
      <xdr:col>22</xdr:col>
      <xdr:colOff>415925</xdr:colOff>
      <xdr:row>76</xdr:row>
      <xdr:rowOff>57866</xdr:rowOff>
    </xdr:to>
    <xdr:sp macro="" textlink="">
      <xdr:nvSpPr>
        <xdr:cNvPr id="606" name="フローチャート : 判断 605"/>
        <xdr:cNvSpPr/>
      </xdr:nvSpPr>
      <xdr:spPr>
        <a:xfrm>
          <a:off x="15430500" y="1298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74393</xdr:rowOff>
    </xdr:from>
    <xdr:ext cx="534377" cy="259045"/>
    <xdr:sp macro="" textlink="">
      <xdr:nvSpPr>
        <xdr:cNvPr id="607" name="テキスト ボックス 606"/>
        <xdr:cNvSpPr txBox="1"/>
      </xdr:nvSpPr>
      <xdr:spPr>
        <a:xfrm>
          <a:off x="15214111" y="1276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40,802</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41653</xdr:rowOff>
    </xdr:from>
    <xdr:to>
      <xdr:col>21</xdr:col>
      <xdr:colOff>161925</xdr:colOff>
      <xdr:row>77</xdr:row>
      <xdr:rowOff>43185</xdr:rowOff>
    </xdr:to>
    <xdr:cxnSp macro="">
      <xdr:nvCxnSpPr>
        <xdr:cNvPr id="608" name="直線コネクタ 607"/>
        <xdr:cNvCxnSpPr/>
      </xdr:nvCxnSpPr>
      <xdr:spPr>
        <a:xfrm>
          <a:off x="13703300" y="13243303"/>
          <a:ext cx="889000" cy="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117635</xdr:rowOff>
    </xdr:from>
    <xdr:to>
      <xdr:col>21</xdr:col>
      <xdr:colOff>212725</xdr:colOff>
      <xdr:row>76</xdr:row>
      <xdr:rowOff>47785</xdr:rowOff>
    </xdr:to>
    <xdr:sp macro="" textlink="">
      <xdr:nvSpPr>
        <xdr:cNvPr id="609" name="フローチャート : 判断 608"/>
        <xdr:cNvSpPr/>
      </xdr:nvSpPr>
      <xdr:spPr>
        <a:xfrm>
          <a:off x="14541500" y="1297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64312</xdr:rowOff>
    </xdr:from>
    <xdr:ext cx="534377" cy="259045"/>
    <xdr:sp macro="" textlink="">
      <xdr:nvSpPr>
        <xdr:cNvPr id="610" name="テキスト ボックス 609"/>
        <xdr:cNvSpPr txBox="1"/>
      </xdr:nvSpPr>
      <xdr:spPr>
        <a:xfrm>
          <a:off x="14325111" y="1275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41,243</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10747</xdr:rowOff>
    </xdr:from>
    <xdr:to>
      <xdr:col>19</xdr:col>
      <xdr:colOff>644525</xdr:colOff>
      <xdr:row>77</xdr:row>
      <xdr:rowOff>41653</xdr:rowOff>
    </xdr:to>
    <xdr:cxnSp macro="">
      <xdr:nvCxnSpPr>
        <xdr:cNvPr id="611" name="直線コネクタ 610"/>
        <xdr:cNvCxnSpPr/>
      </xdr:nvCxnSpPr>
      <xdr:spPr>
        <a:xfrm>
          <a:off x="12814300" y="13212397"/>
          <a:ext cx="889000" cy="3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104879</xdr:rowOff>
    </xdr:from>
    <xdr:to>
      <xdr:col>20</xdr:col>
      <xdr:colOff>9525</xdr:colOff>
      <xdr:row>76</xdr:row>
      <xdr:rowOff>35029</xdr:rowOff>
    </xdr:to>
    <xdr:sp macro="" textlink="">
      <xdr:nvSpPr>
        <xdr:cNvPr id="612" name="フローチャート : 判断 611"/>
        <xdr:cNvSpPr/>
      </xdr:nvSpPr>
      <xdr:spPr>
        <a:xfrm>
          <a:off x="13652500" y="1296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51556</xdr:rowOff>
    </xdr:from>
    <xdr:ext cx="534377" cy="259045"/>
    <xdr:sp macro="" textlink="">
      <xdr:nvSpPr>
        <xdr:cNvPr id="613" name="テキスト ボックス 612"/>
        <xdr:cNvSpPr txBox="1"/>
      </xdr:nvSpPr>
      <xdr:spPr>
        <a:xfrm>
          <a:off x="13436111" y="1273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41,801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66383</xdr:rowOff>
    </xdr:from>
    <xdr:to>
      <xdr:col>18</xdr:col>
      <xdr:colOff>492125</xdr:colOff>
      <xdr:row>75</xdr:row>
      <xdr:rowOff>167984</xdr:rowOff>
    </xdr:to>
    <xdr:sp macro="" textlink="">
      <xdr:nvSpPr>
        <xdr:cNvPr id="614" name="フローチャート : 判断 613"/>
        <xdr:cNvSpPr/>
      </xdr:nvSpPr>
      <xdr:spPr>
        <a:xfrm>
          <a:off x="12763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13060</xdr:rowOff>
    </xdr:from>
    <xdr:ext cx="534377" cy="259045"/>
    <xdr:sp macro="" textlink="">
      <xdr:nvSpPr>
        <xdr:cNvPr id="615" name="テキスト ボックス 614"/>
        <xdr:cNvSpPr txBox="1"/>
      </xdr:nvSpPr>
      <xdr:spPr>
        <a:xfrm>
          <a:off x="12547111" y="127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43,485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70086</xdr:rowOff>
    </xdr:from>
    <xdr:to>
      <xdr:col>23</xdr:col>
      <xdr:colOff>568325</xdr:colOff>
      <xdr:row>78</xdr:row>
      <xdr:rowOff>236</xdr:rowOff>
    </xdr:to>
    <xdr:sp macro="" textlink="">
      <xdr:nvSpPr>
        <xdr:cNvPr id="621" name="円/楕円 620"/>
        <xdr:cNvSpPr/>
      </xdr:nvSpPr>
      <xdr:spPr>
        <a:xfrm>
          <a:off x="16268700" y="1327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48513</xdr:rowOff>
    </xdr:from>
    <xdr:ext cx="534377" cy="259045"/>
    <xdr:sp macro="" textlink="">
      <xdr:nvSpPr>
        <xdr:cNvPr id="622" name="公債費該当値テキスト"/>
        <xdr:cNvSpPr txBox="1"/>
      </xdr:nvSpPr>
      <xdr:spPr>
        <a:xfrm>
          <a:off x="16370300" y="1325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28,323</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8524</xdr:rowOff>
    </xdr:from>
    <xdr:to>
      <xdr:col>22</xdr:col>
      <xdr:colOff>415925</xdr:colOff>
      <xdr:row>77</xdr:row>
      <xdr:rowOff>110124</xdr:rowOff>
    </xdr:to>
    <xdr:sp macro="" textlink="">
      <xdr:nvSpPr>
        <xdr:cNvPr id="623" name="円/楕円 622"/>
        <xdr:cNvSpPr/>
      </xdr:nvSpPr>
      <xdr:spPr>
        <a:xfrm>
          <a:off x="15430500" y="1321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101251</xdr:rowOff>
    </xdr:from>
    <xdr:ext cx="534377" cy="259045"/>
    <xdr:sp macro="" textlink="">
      <xdr:nvSpPr>
        <xdr:cNvPr id="624" name="テキスト ボックス 623"/>
        <xdr:cNvSpPr txBox="1"/>
      </xdr:nvSpPr>
      <xdr:spPr>
        <a:xfrm>
          <a:off x="15214111" y="1330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31,016</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163835</xdr:rowOff>
    </xdr:from>
    <xdr:to>
      <xdr:col>21</xdr:col>
      <xdr:colOff>212725</xdr:colOff>
      <xdr:row>77</xdr:row>
      <xdr:rowOff>93985</xdr:rowOff>
    </xdr:to>
    <xdr:sp macro="" textlink="">
      <xdr:nvSpPr>
        <xdr:cNvPr id="625" name="円/楕円 624"/>
        <xdr:cNvSpPr/>
      </xdr:nvSpPr>
      <xdr:spPr>
        <a:xfrm>
          <a:off x="14541500" y="1319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85112</xdr:rowOff>
    </xdr:from>
    <xdr:ext cx="534377" cy="259045"/>
    <xdr:sp macro="" textlink="">
      <xdr:nvSpPr>
        <xdr:cNvPr id="626" name="テキスト ボックス 625"/>
        <xdr:cNvSpPr txBox="1"/>
      </xdr:nvSpPr>
      <xdr:spPr>
        <a:xfrm>
          <a:off x="14325111" y="13286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31,722</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162303</xdr:rowOff>
    </xdr:from>
    <xdr:to>
      <xdr:col>20</xdr:col>
      <xdr:colOff>9525</xdr:colOff>
      <xdr:row>77</xdr:row>
      <xdr:rowOff>92453</xdr:rowOff>
    </xdr:to>
    <xdr:sp macro="" textlink="">
      <xdr:nvSpPr>
        <xdr:cNvPr id="627" name="円/楕円 626"/>
        <xdr:cNvSpPr/>
      </xdr:nvSpPr>
      <xdr:spPr>
        <a:xfrm>
          <a:off x="13652500" y="1319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83580</xdr:rowOff>
    </xdr:from>
    <xdr:ext cx="534377" cy="259045"/>
    <xdr:sp macro="" textlink="">
      <xdr:nvSpPr>
        <xdr:cNvPr id="628" name="テキスト ボックス 627"/>
        <xdr:cNvSpPr txBox="1"/>
      </xdr:nvSpPr>
      <xdr:spPr>
        <a:xfrm>
          <a:off x="13436111" y="1328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31,789</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131397</xdr:rowOff>
    </xdr:from>
    <xdr:to>
      <xdr:col>18</xdr:col>
      <xdr:colOff>492125</xdr:colOff>
      <xdr:row>77</xdr:row>
      <xdr:rowOff>61547</xdr:rowOff>
    </xdr:to>
    <xdr:sp macro="" textlink="">
      <xdr:nvSpPr>
        <xdr:cNvPr id="629" name="円/楕円 628"/>
        <xdr:cNvSpPr/>
      </xdr:nvSpPr>
      <xdr:spPr>
        <a:xfrm>
          <a:off x="12763500" y="1316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52674</xdr:rowOff>
    </xdr:from>
    <xdr:ext cx="534377" cy="259045"/>
    <xdr:sp macro="" textlink="">
      <xdr:nvSpPr>
        <xdr:cNvPr id="630" name="テキスト ボックス 629"/>
        <xdr:cNvSpPr txBox="1"/>
      </xdr:nvSpPr>
      <xdr:spPr>
        <a:xfrm>
          <a:off x="12547111" y="13254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33,141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1" name="直線コネクタ 64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2" name="テキスト ボックス 64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3" name="直線コネクタ 64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4" name="テキスト ボックス 64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5" name="直線コネクタ 64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6" name="テキスト ボックス 64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7" name="直線コネクタ 64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8" name="テキスト ボックス 64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9" name="直線コネクタ 64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0" name="テキスト ボックス 64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2" name="テキスト ボックス 65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127279</xdr:rowOff>
    </xdr:from>
    <xdr:to>
      <xdr:col>23</xdr:col>
      <xdr:colOff>516889</xdr:colOff>
      <xdr:row>99</xdr:row>
      <xdr:rowOff>42621</xdr:rowOff>
    </xdr:to>
    <xdr:cxnSp macro="">
      <xdr:nvCxnSpPr>
        <xdr:cNvPr id="654" name="直線コネクタ 653"/>
        <xdr:cNvCxnSpPr/>
      </xdr:nvCxnSpPr>
      <xdr:spPr>
        <a:xfrm flipV="1">
          <a:off x="16317595" y="15386329"/>
          <a:ext cx="1269" cy="1629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46448</xdr:rowOff>
    </xdr:from>
    <xdr:ext cx="313932" cy="259045"/>
    <xdr:sp macro="" textlink="">
      <xdr:nvSpPr>
        <xdr:cNvPr id="655" name="積立金最小値テキスト"/>
        <xdr:cNvSpPr txBox="1"/>
      </xdr:nvSpPr>
      <xdr:spPr>
        <a:xfrm>
          <a:off x="16370300" y="17019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23</xdr:col>
      <xdr:colOff>428625</xdr:colOff>
      <xdr:row>99</xdr:row>
      <xdr:rowOff>42621</xdr:rowOff>
    </xdr:from>
    <xdr:to>
      <xdr:col>23</xdr:col>
      <xdr:colOff>606425</xdr:colOff>
      <xdr:row>99</xdr:row>
      <xdr:rowOff>42621</xdr:rowOff>
    </xdr:to>
    <xdr:cxnSp macro="">
      <xdr:nvCxnSpPr>
        <xdr:cNvPr id="656" name="直線コネクタ 655"/>
        <xdr:cNvCxnSpPr/>
      </xdr:nvCxnSpPr>
      <xdr:spPr>
        <a:xfrm>
          <a:off x="16230600" y="17016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73956</xdr:rowOff>
    </xdr:from>
    <xdr:ext cx="534377" cy="259045"/>
    <xdr:sp macro="" textlink="">
      <xdr:nvSpPr>
        <xdr:cNvPr id="657" name="積立金最大値テキスト"/>
        <xdr:cNvSpPr txBox="1"/>
      </xdr:nvSpPr>
      <xdr:spPr>
        <a:xfrm>
          <a:off x="16370300" y="1516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42,826</a:t>
          </a:r>
          <a:endParaRPr kumimoji="1" lang="ja-JP" altLang="en-US" sz="1000" b="1">
            <a:latin typeface="ＭＳ Ｐゴシック"/>
          </a:endParaRPr>
        </a:p>
      </xdr:txBody>
    </xdr:sp>
    <xdr:clientData/>
  </xdr:oneCellAnchor>
  <xdr:twoCellAnchor>
    <xdr:from>
      <xdr:col>23</xdr:col>
      <xdr:colOff>428625</xdr:colOff>
      <xdr:row>89</xdr:row>
      <xdr:rowOff>127279</xdr:rowOff>
    </xdr:from>
    <xdr:to>
      <xdr:col>23</xdr:col>
      <xdr:colOff>606425</xdr:colOff>
      <xdr:row>89</xdr:row>
      <xdr:rowOff>127279</xdr:rowOff>
    </xdr:to>
    <xdr:cxnSp macro="">
      <xdr:nvCxnSpPr>
        <xdr:cNvPr id="658" name="直線コネクタ 657"/>
        <xdr:cNvCxnSpPr/>
      </xdr:nvCxnSpPr>
      <xdr:spPr>
        <a:xfrm>
          <a:off x="16230600" y="15386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41708</xdr:rowOff>
    </xdr:from>
    <xdr:to>
      <xdr:col>23</xdr:col>
      <xdr:colOff>517525</xdr:colOff>
      <xdr:row>99</xdr:row>
      <xdr:rowOff>42621</xdr:rowOff>
    </xdr:to>
    <xdr:cxnSp macro="">
      <xdr:nvCxnSpPr>
        <xdr:cNvPr id="659" name="直線コネクタ 658"/>
        <xdr:cNvCxnSpPr/>
      </xdr:nvCxnSpPr>
      <xdr:spPr>
        <a:xfrm>
          <a:off x="15481300" y="17015258"/>
          <a:ext cx="8382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100728</xdr:rowOff>
    </xdr:from>
    <xdr:ext cx="469744" cy="259045"/>
    <xdr:sp macro="" textlink="">
      <xdr:nvSpPr>
        <xdr:cNvPr id="660" name="積立金平均値テキスト"/>
        <xdr:cNvSpPr txBox="1"/>
      </xdr:nvSpPr>
      <xdr:spPr>
        <a:xfrm>
          <a:off x="16370300" y="16559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6,790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77851</xdr:rowOff>
    </xdr:from>
    <xdr:to>
      <xdr:col>23</xdr:col>
      <xdr:colOff>568325</xdr:colOff>
      <xdr:row>98</xdr:row>
      <xdr:rowOff>8001</xdr:rowOff>
    </xdr:to>
    <xdr:sp macro="" textlink="">
      <xdr:nvSpPr>
        <xdr:cNvPr id="661" name="フローチャート : 判断 660"/>
        <xdr:cNvSpPr/>
      </xdr:nvSpPr>
      <xdr:spPr>
        <a:xfrm>
          <a:off x="16268700" y="16708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154826</xdr:rowOff>
    </xdr:from>
    <xdr:to>
      <xdr:col>22</xdr:col>
      <xdr:colOff>365125</xdr:colOff>
      <xdr:row>99</xdr:row>
      <xdr:rowOff>41708</xdr:rowOff>
    </xdr:to>
    <xdr:cxnSp macro="">
      <xdr:nvCxnSpPr>
        <xdr:cNvPr id="662" name="直線コネクタ 661"/>
        <xdr:cNvCxnSpPr/>
      </xdr:nvCxnSpPr>
      <xdr:spPr>
        <a:xfrm>
          <a:off x="14592300" y="16785476"/>
          <a:ext cx="889000" cy="229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10376</xdr:rowOff>
    </xdr:from>
    <xdr:to>
      <xdr:col>22</xdr:col>
      <xdr:colOff>415925</xdr:colOff>
      <xdr:row>97</xdr:row>
      <xdr:rowOff>111976</xdr:rowOff>
    </xdr:to>
    <xdr:sp macro="" textlink="">
      <xdr:nvSpPr>
        <xdr:cNvPr id="663" name="フローチャート : 判断 662"/>
        <xdr:cNvSpPr/>
      </xdr:nvSpPr>
      <xdr:spPr>
        <a:xfrm>
          <a:off x="15430500" y="1664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95</xdr:row>
      <xdr:rowOff>128503</xdr:rowOff>
    </xdr:from>
    <xdr:ext cx="469744" cy="259045"/>
    <xdr:sp macro="" textlink="">
      <xdr:nvSpPr>
        <xdr:cNvPr id="664" name="テキスト ボックス 663"/>
        <xdr:cNvSpPr txBox="1"/>
      </xdr:nvSpPr>
      <xdr:spPr>
        <a:xfrm>
          <a:off x="15246427" y="1641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8,561</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154826</xdr:rowOff>
    </xdr:from>
    <xdr:to>
      <xdr:col>21</xdr:col>
      <xdr:colOff>161925</xdr:colOff>
      <xdr:row>99</xdr:row>
      <xdr:rowOff>41974</xdr:rowOff>
    </xdr:to>
    <xdr:cxnSp macro="">
      <xdr:nvCxnSpPr>
        <xdr:cNvPr id="665" name="直線コネクタ 664"/>
        <xdr:cNvCxnSpPr/>
      </xdr:nvCxnSpPr>
      <xdr:spPr>
        <a:xfrm flipV="1">
          <a:off x="13703300" y="16785476"/>
          <a:ext cx="889000" cy="230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137973</xdr:rowOff>
    </xdr:from>
    <xdr:to>
      <xdr:col>21</xdr:col>
      <xdr:colOff>212725</xdr:colOff>
      <xdr:row>97</xdr:row>
      <xdr:rowOff>68123</xdr:rowOff>
    </xdr:to>
    <xdr:sp macro="" textlink="">
      <xdr:nvSpPr>
        <xdr:cNvPr id="666" name="フローチャート : 判断 665"/>
        <xdr:cNvSpPr/>
      </xdr:nvSpPr>
      <xdr:spPr>
        <a:xfrm>
          <a:off x="14541500" y="1659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95</xdr:row>
      <xdr:rowOff>84650</xdr:rowOff>
    </xdr:from>
    <xdr:ext cx="469744" cy="259045"/>
    <xdr:sp macro="" textlink="">
      <xdr:nvSpPr>
        <xdr:cNvPr id="667" name="テキスト ボックス 666"/>
        <xdr:cNvSpPr txBox="1"/>
      </xdr:nvSpPr>
      <xdr:spPr>
        <a:xfrm>
          <a:off x="14357427" y="16372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9,712</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21247</xdr:rowOff>
    </xdr:from>
    <xdr:to>
      <xdr:col>19</xdr:col>
      <xdr:colOff>644525</xdr:colOff>
      <xdr:row>99</xdr:row>
      <xdr:rowOff>41974</xdr:rowOff>
    </xdr:to>
    <xdr:cxnSp macro="">
      <xdr:nvCxnSpPr>
        <xdr:cNvPr id="668" name="直線コネクタ 667"/>
        <xdr:cNvCxnSpPr/>
      </xdr:nvCxnSpPr>
      <xdr:spPr>
        <a:xfrm>
          <a:off x="12814300" y="16994797"/>
          <a:ext cx="889000" cy="20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148565</xdr:rowOff>
    </xdr:from>
    <xdr:to>
      <xdr:col>20</xdr:col>
      <xdr:colOff>9525</xdr:colOff>
      <xdr:row>97</xdr:row>
      <xdr:rowOff>78715</xdr:rowOff>
    </xdr:to>
    <xdr:sp macro="" textlink="">
      <xdr:nvSpPr>
        <xdr:cNvPr id="669" name="フローチャート : 判断 668"/>
        <xdr:cNvSpPr/>
      </xdr:nvSpPr>
      <xdr:spPr>
        <a:xfrm>
          <a:off x="13652500" y="1660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95</xdr:row>
      <xdr:rowOff>95242</xdr:rowOff>
    </xdr:from>
    <xdr:ext cx="469744" cy="259045"/>
    <xdr:sp macro="" textlink="">
      <xdr:nvSpPr>
        <xdr:cNvPr id="670" name="テキスト ボックス 669"/>
        <xdr:cNvSpPr txBox="1"/>
      </xdr:nvSpPr>
      <xdr:spPr>
        <a:xfrm>
          <a:off x="13468427" y="16382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59106</xdr:rowOff>
    </xdr:from>
    <xdr:to>
      <xdr:col>18</xdr:col>
      <xdr:colOff>492125</xdr:colOff>
      <xdr:row>97</xdr:row>
      <xdr:rowOff>160706</xdr:rowOff>
    </xdr:to>
    <xdr:sp macro="" textlink="">
      <xdr:nvSpPr>
        <xdr:cNvPr id="671" name="フローチャート : 判断 670"/>
        <xdr:cNvSpPr/>
      </xdr:nvSpPr>
      <xdr:spPr>
        <a:xfrm>
          <a:off x="12763500" y="1668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96</xdr:row>
      <xdr:rowOff>5783</xdr:rowOff>
    </xdr:from>
    <xdr:ext cx="469744" cy="259045"/>
    <xdr:sp macro="" textlink="">
      <xdr:nvSpPr>
        <xdr:cNvPr id="672" name="テキスト ボックス 671"/>
        <xdr:cNvSpPr txBox="1"/>
      </xdr:nvSpPr>
      <xdr:spPr>
        <a:xfrm>
          <a:off x="12579427" y="1646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163271</xdr:rowOff>
    </xdr:from>
    <xdr:to>
      <xdr:col>23</xdr:col>
      <xdr:colOff>568325</xdr:colOff>
      <xdr:row>99</xdr:row>
      <xdr:rowOff>93421</xdr:rowOff>
    </xdr:to>
    <xdr:sp macro="" textlink="">
      <xdr:nvSpPr>
        <xdr:cNvPr id="678" name="円/楕円 677"/>
        <xdr:cNvSpPr/>
      </xdr:nvSpPr>
      <xdr:spPr>
        <a:xfrm>
          <a:off x="16268700" y="1696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78198</xdr:rowOff>
    </xdr:from>
    <xdr:ext cx="313932" cy="259045"/>
    <xdr:sp macro="" textlink="">
      <xdr:nvSpPr>
        <xdr:cNvPr id="679" name="積立金該当値テキスト"/>
        <xdr:cNvSpPr txBox="1"/>
      </xdr:nvSpPr>
      <xdr:spPr>
        <a:xfrm>
          <a:off x="16370300" y="168802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162358</xdr:rowOff>
    </xdr:from>
    <xdr:to>
      <xdr:col>22</xdr:col>
      <xdr:colOff>415925</xdr:colOff>
      <xdr:row>99</xdr:row>
      <xdr:rowOff>92508</xdr:rowOff>
    </xdr:to>
    <xdr:sp macro="" textlink="">
      <xdr:nvSpPr>
        <xdr:cNvPr id="680" name="円/楕円 679"/>
        <xdr:cNvSpPr/>
      </xdr:nvSpPr>
      <xdr:spPr>
        <a:xfrm>
          <a:off x="15430500" y="1696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99</xdr:row>
      <xdr:rowOff>83635</xdr:rowOff>
    </xdr:from>
    <xdr:ext cx="313932" cy="259045"/>
    <xdr:sp macro="" textlink="">
      <xdr:nvSpPr>
        <xdr:cNvPr id="681" name="テキスト ボックス 680"/>
        <xdr:cNvSpPr txBox="1"/>
      </xdr:nvSpPr>
      <xdr:spPr>
        <a:xfrm>
          <a:off x="15324333" y="170571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104026</xdr:rowOff>
    </xdr:from>
    <xdr:to>
      <xdr:col>21</xdr:col>
      <xdr:colOff>212725</xdr:colOff>
      <xdr:row>98</xdr:row>
      <xdr:rowOff>34176</xdr:rowOff>
    </xdr:to>
    <xdr:sp macro="" textlink="">
      <xdr:nvSpPr>
        <xdr:cNvPr id="682" name="円/楕円 681"/>
        <xdr:cNvSpPr/>
      </xdr:nvSpPr>
      <xdr:spPr>
        <a:xfrm>
          <a:off x="14541500" y="1673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25303</xdr:rowOff>
    </xdr:from>
    <xdr:ext cx="469744" cy="259045"/>
    <xdr:sp macro="" textlink="">
      <xdr:nvSpPr>
        <xdr:cNvPr id="683" name="テキスト ボックス 682"/>
        <xdr:cNvSpPr txBox="1"/>
      </xdr:nvSpPr>
      <xdr:spPr>
        <a:xfrm>
          <a:off x="14357427" y="16827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162624</xdr:rowOff>
    </xdr:from>
    <xdr:to>
      <xdr:col>20</xdr:col>
      <xdr:colOff>9525</xdr:colOff>
      <xdr:row>99</xdr:row>
      <xdr:rowOff>92774</xdr:rowOff>
    </xdr:to>
    <xdr:sp macro="" textlink="">
      <xdr:nvSpPr>
        <xdr:cNvPr id="684" name="円/楕円 683"/>
        <xdr:cNvSpPr/>
      </xdr:nvSpPr>
      <xdr:spPr>
        <a:xfrm>
          <a:off x="13652500" y="1696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99</xdr:row>
      <xdr:rowOff>83901</xdr:rowOff>
    </xdr:from>
    <xdr:ext cx="313932" cy="259045"/>
    <xdr:sp macro="" textlink="">
      <xdr:nvSpPr>
        <xdr:cNvPr id="685" name="テキスト ボックス 684"/>
        <xdr:cNvSpPr txBox="1"/>
      </xdr:nvSpPr>
      <xdr:spPr>
        <a:xfrm>
          <a:off x="13546333" y="170574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141897</xdr:rowOff>
    </xdr:from>
    <xdr:to>
      <xdr:col>18</xdr:col>
      <xdr:colOff>492125</xdr:colOff>
      <xdr:row>99</xdr:row>
      <xdr:rowOff>72047</xdr:rowOff>
    </xdr:to>
    <xdr:sp macro="" textlink="">
      <xdr:nvSpPr>
        <xdr:cNvPr id="686" name="円/楕円 685"/>
        <xdr:cNvSpPr/>
      </xdr:nvSpPr>
      <xdr:spPr>
        <a:xfrm>
          <a:off x="12763500" y="1694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99</xdr:row>
      <xdr:rowOff>63174</xdr:rowOff>
    </xdr:from>
    <xdr:ext cx="378565" cy="259045"/>
    <xdr:sp macro="" textlink="">
      <xdr:nvSpPr>
        <xdr:cNvPr id="687" name="テキスト ボックス 686"/>
        <xdr:cNvSpPr txBox="1"/>
      </xdr:nvSpPr>
      <xdr:spPr>
        <a:xfrm>
          <a:off x="12625017" y="17036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8" name="直線コネクタ 69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9" name="テキスト ボックス 69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0" name="直線コネクタ 69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1" name="テキスト ボックス 70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2" name="直線コネクタ 70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3" name="テキスト ボックス 70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4" name="直線コネクタ 70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5" name="テキスト ボックス 70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6" name="直線コネクタ 70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7" name="テキスト ボックス 70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8" name="直線コネクタ 70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9" name="テキスト ボックス 70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0" name="直線コネクタ 70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1" name="テキスト ボックス 71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73406</xdr:rowOff>
    </xdr:from>
    <xdr:to>
      <xdr:col>32</xdr:col>
      <xdr:colOff>186689</xdr:colOff>
      <xdr:row>39</xdr:row>
      <xdr:rowOff>98878</xdr:rowOff>
    </xdr:to>
    <xdr:cxnSp macro="">
      <xdr:nvCxnSpPr>
        <xdr:cNvPr id="713" name="直線コネクタ 712"/>
        <xdr:cNvCxnSpPr/>
      </xdr:nvCxnSpPr>
      <xdr:spPr>
        <a:xfrm flipV="1">
          <a:off x="22159595" y="5216906"/>
          <a:ext cx="1269" cy="1568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5" name="直線コネクタ 71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20083</xdr:rowOff>
    </xdr:from>
    <xdr:ext cx="469744" cy="259045"/>
    <xdr:sp macro="" textlink="">
      <xdr:nvSpPr>
        <xdr:cNvPr id="716" name="投資及び出資金最大値テキスト"/>
        <xdr:cNvSpPr txBox="1"/>
      </xdr:nvSpPr>
      <xdr:spPr>
        <a:xfrm>
          <a:off x="22212300" y="4992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9,606</a:t>
          </a:r>
          <a:endParaRPr kumimoji="1" lang="ja-JP" altLang="en-US" sz="1000" b="1">
            <a:latin typeface="ＭＳ Ｐゴシック"/>
          </a:endParaRPr>
        </a:p>
      </xdr:txBody>
    </xdr:sp>
    <xdr:clientData/>
  </xdr:oneCellAnchor>
  <xdr:twoCellAnchor>
    <xdr:from>
      <xdr:col>32</xdr:col>
      <xdr:colOff>98425</xdr:colOff>
      <xdr:row>30</xdr:row>
      <xdr:rowOff>73406</xdr:rowOff>
    </xdr:from>
    <xdr:to>
      <xdr:col>32</xdr:col>
      <xdr:colOff>276225</xdr:colOff>
      <xdr:row>30</xdr:row>
      <xdr:rowOff>73406</xdr:rowOff>
    </xdr:to>
    <xdr:cxnSp macro="">
      <xdr:nvCxnSpPr>
        <xdr:cNvPr id="717" name="直線コネクタ 716"/>
        <xdr:cNvCxnSpPr/>
      </xdr:nvCxnSpPr>
      <xdr:spPr>
        <a:xfrm>
          <a:off x="22072600" y="521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165173</xdr:rowOff>
    </xdr:from>
    <xdr:to>
      <xdr:col>32</xdr:col>
      <xdr:colOff>187325</xdr:colOff>
      <xdr:row>38</xdr:row>
      <xdr:rowOff>417</xdr:rowOff>
    </xdr:to>
    <xdr:cxnSp macro="">
      <xdr:nvCxnSpPr>
        <xdr:cNvPr id="718" name="直線コネクタ 717"/>
        <xdr:cNvCxnSpPr/>
      </xdr:nvCxnSpPr>
      <xdr:spPr>
        <a:xfrm flipV="1">
          <a:off x="21323300" y="6508823"/>
          <a:ext cx="838200" cy="6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114063</xdr:rowOff>
    </xdr:from>
    <xdr:ext cx="469744" cy="259045"/>
    <xdr:sp macro="" textlink="">
      <xdr:nvSpPr>
        <xdr:cNvPr id="719" name="投資及び出資金平均値テキスト"/>
        <xdr:cNvSpPr txBox="1"/>
      </xdr:nvSpPr>
      <xdr:spPr>
        <a:xfrm>
          <a:off x="22212300" y="62862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1,836</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91186</xdr:rowOff>
    </xdr:from>
    <xdr:to>
      <xdr:col>32</xdr:col>
      <xdr:colOff>238125</xdr:colOff>
      <xdr:row>38</xdr:row>
      <xdr:rowOff>21336</xdr:rowOff>
    </xdr:to>
    <xdr:sp macro="" textlink="">
      <xdr:nvSpPr>
        <xdr:cNvPr id="720" name="フローチャート : 判断 719"/>
        <xdr:cNvSpPr/>
      </xdr:nvSpPr>
      <xdr:spPr>
        <a:xfrm>
          <a:off x="221107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147048</xdr:rowOff>
    </xdr:from>
    <xdr:to>
      <xdr:col>31</xdr:col>
      <xdr:colOff>34925</xdr:colOff>
      <xdr:row>38</xdr:row>
      <xdr:rowOff>417</xdr:rowOff>
    </xdr:to>
    <xdr:cxnSp macro="">
      <xdr:nvCxnSpPr>
        <xdr:cNvPr id="721" name="直線コネクタ 720"/>
        <xdr:cNvCxnSpPr/>
      </xdr:nvCxnSpPr>
      <xdr:spPr>
        <a:xfrm>
          <a:off x="20434300" y="6490698"/>
          <a:ext cx="889000" cy="2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71918</xdr:rowOff>
    </xdr:from>
    <xdr:to>
      <xdr:col>31</xdr:col>
      <xdr:colOff>85725</xdr:colOff>
      <xdr:row>38</xdr:row>
      <xdr:rowOff>2068</xdr:rowOff>
    </xdr:to>
    <xdr:sp macro="" textlink="">
      <xdr:nvSpPr>
        <xdr:cNvPr id="722" name="フローチャート : 判断 721"/>
        <xdr:cNvSpPr/>
      </xdr:nvSpPr>
      <xdr:spPr>
        <a:xfrm>
          <a:off x="21272500" y="641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18595</xdr:rowOff>
    </xdr:from>
    <xdr:ext cx="469744" cy="259045"/>
    <xdr:sp macro="" textlink="">
      <xdr:nvSpPr>
        <xdr:cNvPr id="723" name="テキスト ボックス 722"/>
        <xdr:cNvSpPr txBox="1"/>
      </xdr:nvSpPr>
      <xdr:spPr>
        <a:xfrm>
          <a:off x="21088427" y="6190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1,954</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147048</xdr:rowOff>
    </xdr:from>
    <xdr:to>
      <xdr:col>29</xdr:col>
      <xdr:colOff>517525</xdr:colOff>
      <xdr:row>37</xdr:row>
      <xdr:rowOff>154559</xdr:rowOff>
    </xdr:to>
    <xdr:cxnSp macro="">
      <xdr:nvCxnSpPr>
        <xdr:cNvPr id="724" name="直線コネクタ 723"/>
        <xdr:cNvCxnSpPr/>
      </xdr:nvCxnSpPr>
      <xdr:spPr>
        <a:xfrm flipV="1">
          <a:off x="19545300" y="6490698"/>
          <a:ext cx="8890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168584</xdr:rowOff>
    </xdr:from>
    <xdr:to>
      <xdr:col>29</xdr:col>
      <xdr:colOff>568325</xdr:colOff>
      <xdr:row>38</xdr:row>
      <xdr:rowOff>98734</xdr:rowOff>
    </xdr:to>
    <xdr:sp macro="" textlink="">
      <xdr:nvSpPr>
        <xdr:cNvPr id="725" name="フローチャート : 判断 724"/>
        <xdr:cNvSpPr/>
      </xdr:nvSpPr>
      <xdr:spPr>
        <a:xfrm>
          <a:off x="20383500" y="65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89861</xdr:rowOff>
    </xdr:from>
    <xdr:ext cx="469744" cy="259045"/>
    <xdr:sp macro="" textlink="">
      <xdr:nvSpPr>
        <xdr:cNvPr id="726" name="テキスト ボックス 725"/>
        <xdr:cNvSpPr txBox="1"/>
      </xdr:nvSpPr>
      <xdr:spPr>
        <a:xfrm>
          <a:off x="20199427" y="6604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1,362</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154559</xdr:rowOff>
    </xdr:from>
    <xdr:to>
      <xdr:col>28</xdr:col>
      <xdr:colOff>314325</xdr:colOff>
      <xdr:row>38</xdr:row>
      <xdr:rowOff>9888</xdr:rowOff>
    </xdr:to>
    <xdr:cxnSp macro="">
      <xdr:nvCxnSpPr>
        <xdr:cNvPr id="727" name="直線コネクタ 726"/>
        <xdr:cNvCxnSpPr/>
      </xdr:nvCxnSpPr>
      <xdr:spPr>
        <a:xfrm flipV="1">
          <a:off x="18656300" y="6498209"/>
          <a:ext cx="889000" cy="2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156174</xdr:rowOff>
    </xdr:from>
    <xdr:to>
      <xdr:col>28</xdr:col>
      <xdr:colOff>365125</xdr:colOff>
      <xdr:row>38</xdr:row>
      <xdr:rowOff>86323</xdr:rowOff>
    </xdr:to>
    <xdr:sp macro="" textlink="">
      <xdr:nvSpPr>
        <xdr:cNvPr id="728" name="フローチャート : 判断 727"/>
        <xdr:cNvSpPr/>
      </xdr:nvSpPr>
      <xdr:spPr>
        <a:xfrm>
          <a:off x="19494500" y="64998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77450</xdr:rowOff>
    </xdr:from>
    <xdr:ext cx="469744" cy="259045"/>
    <xdr:sp macro="" textlink="">
      <xdr:nvSpPr>
        <xdr:cNvPr id="729" name="テキスト ボックス 728"/>
        <xdr:cNvSpPr txBox="1"/>
      </xdr:nvSpPr>
      <xdr:spPr>
        <a:xfrm>
          <a:off x="19310427" y="6592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162215</xdr:rowOff>
    </xdr:from>
    <xdr:to>
      <xdr:col>27</xdr:col>
      <xdr:colOff>161925</xdr:colOff>
      <xdr:row>38</xdr:row>
      <xdr:rowOff>92365</xdr:rowOff>
    </xdr:to>
    <xdr:sp macro="" textlink="">
      <xdr:nvSpPr>
        <xdr:cNvPr id="730" name="フローチャート : 判断 729"/>
        <xdr:cNvSpPr/>
      </xdr:nvSpPr>
      <xdr:spPr>
        <a:xfrm>
          <a:off x="18605500" y="650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83492</xdr:rowOff>
    </xdr:from>
    <xdr:ext cx="469744" cy="259045"/>
    <xdr:sp macro="" textlink="">
      <xdr:nvSpPr>
        <xdr:cNvPr id="731" name="テキスト ボックス 730"/>
        <xdr:cNvSpPr txBox="1"/>
      </xdr:nvSpPr>
      <xdr:spPr>
        <a:xfrm>
          <a:off x="18421427" y="659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2" name="テキスト ボックス 73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3" name="テキスト ボックス 73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4" name="テキスト ボックス 73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5" name="テキスト ボックス 73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6" name="テキスト ボックス 73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114372</xdr:rowOff>
    </xdr:from>
    <xdr:to>
      <xdr:col>32</xdr:col>
      <xdr:colOff>238125</xdr:colOff>
      <xdr:row>38</xdr:row>
      <xdr:rowOff>44523</xdr:rowOff>
    </xdr:to>
    <xdr:sp macro="" textlink="">
      <xdr:nvSpPr>
        <xdr:cNvPr id="737" name="円/楕円 736"/>
        <xdr:cNvSpPr/>
      </xdr:nvSpPr>
      <xdr:spPr>
        <a:xfrm>
          <a:off x="22110700" y="645802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92799</xdr:rowOff>
    </xdr:from>
    <xdr:ext cx="469744" cy="259045"/>
    <xdr:sp macro="" textlink="">
      <xdr:nvSpPr>
        <xdr:cNvPr id="738" name="投資及び出資金該当値テキスト"/>
        <xdr:cNvSpPr txBox="1"/>
      </xdr:nvSpPr>
      <xdr:spPr>
        <a:xfrm>
          <a:off x="22212300" y="6436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1,694</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121067</xdr:rowOff>
    </xdr:from>
    <xdr:to>
      <xdr:col>31</xdr:col>
      <xdr:colOff>85725</xdr:colOff>
      <xdr:row>38</xdr:row>
      <xdr:rowOff>51217</xdr:rowOff>
    </xdr:to>
    <xdr:sp macro="" textlink="">
      <xdr:nvSpPr>
        <xdr:cNvPr id="739" name="円/楕円 738"/>
        <xdr:cNvSpPr/>
      </xdr:nvSpPr>
      <xdr:spPr>
        <a:xfrm>
          <a:off x="21272500" y="646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42344</xdr:rowOff>
    </xdr:from>
    <xdr:ext cx="469744" cy="259045"/>
    <xdr:sp macro="" textlink="">
      <xdr:nvSpPr>
        <xdr:cNvPr id="740" name="テキスト ボックス 739"/>
        <xdr:cNvSpPr txBox="1"/>
      </xdr:nvSpPr>
      <xdr:spPr>
        <a:xfrm>
          <a:off x="21088427" y="6557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1,653</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96248</xdr:rowOff>
    </xdr:from>
    <xdr:to>
      <xdr:col>29</xdr:col>
      <xdr:colOff>568325</xdr:colOff>
      <xdr:row>38</xdr:row>
      <xdr:rowOff>26398</xdr:rowOff>
    </xdr:to>
    <xdr:sp macro="" textlink="">
      <xdr:nvSpPr>
        <xdr:cNvPr id="741" name="円/楕円 740"/>
        <xdr:cNvSpPr/>
      </xdr:nvSpPr>
      <xdr:spPr>
        <a:xfrm>
          <a:off x="20383500" y="643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42925</xdr:rowOff>
    </xdr:from>
    <xdr:ext cx="469744" cy="259045"/>
    <xdr:sp macro="" textlink="">
      <xdr:nvSpPr>
        <xdr:cNvPr id="742" name="テキスト ボックス 741"/>
        <xdr:cNvSpPr txBox="1"/>
      </xdr:nvSpPr>
      <xdr:spPr>
        <a:xfrm>
          <a:off x="20199427" y="6215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1,805</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103759</xdr:rowOff>
    </xdr:from>
    <xdr:to>
      <xdr:col>28</xdr:col>
      <xdr:colOff>365125</xdr:colOff>
      <xdr:row>38</xdr:row>
      <xdr:rowOff>33910</xdr:rowOff>
    </xdr:to>
    <xdr:sp macro="" textlink="">
      <xdr:nvSpPr>
        <xdr:cNvPr id="743" name="円/楕円 742"/>
        <xdr:cNvSpPr/>
      </xdr:nvSpPr>
      <xdr:spPr>
        <a:xfrm>
          <a:off x="19494500" y="64474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50436</xdr:rowOff>
    </xdr:from>
    <xdr:ext cx="469744" cy="259045"/>
    <xdr:sp macro="" textlink="">
      <xdr:nvSpPr>
        <xdr:cNvPr id="744" name="テキスト ボックス 743"/>
        <xdr:cNvSpPr txBox="1"/>
      </xdr:nvSpPr>
      <xdr:spPr>
        <a:xfrm>
          <a:off x="19310427" y="6222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1,759</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130538</xdr:rowOff>
    </xdr:from>
    <xdr:to>
      <xdr:col>27</xdr:col>
      <xdr:colOff>161925</xdr:colOff>
      <xdr:row>38</xdr:row>
      <xdr:rowOff>60688</xdr:rowOff>
    </xdr:to>
    <xdr:sp macro="" textlink="">
      <xdr:nvSpPr>
        <xdr:cNvPr id="745" name="円/楕円 744"/>
        <xdr:cNvSpPr/>
      </xdr:nvSpPr>
      <xdr:spPr>
        <a:xfrm>
          <a:off x="18605500" y="647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77215</xdr:rowOff>
    </xdr:from>
    <xdr:ext cx="469744" cy="259045"/>
    <xdr:sp macro="" textlink="">
      <xdr:nvSpPr>
        <xdr:cNvPr id="746" name="テキスト ボックス 745"/>
        <xdr:cNvSpPr txBox="1"/>
      </xdr:nvSpPr>
      <xdr:spPr>
        <a:xfrm>
          <a:off x="18421427" y="624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7" name="正方形/長方形 74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8" name="正方形/長方形 74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9" name="正方形/長方形 74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0" name="正方形/長方形 74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1" name="正方形/長方形 75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2" name="正方形/長方形 75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3" name="正方形/長方形 75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12,839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4" name="正方形/長方形 75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5" name="テキスト ボックス 75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6" name="直線コネクタ 75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7" name="直線コネクタ 75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8" name="テキスト ボックス 75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9" name="直線コネクタ 75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0" name="テキスト ボックス 75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1" name="直線コネクタ 76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2" name="テキスト ボックス 76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3" name="直線コネクタ 76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4" name="テキスト ボックス 76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1923</xdr:rowOff>
    </xdr:from>
    <xdr:to>
      <xdr:col>32</xdr:col>
      <xdr:colOff>186689</xdr:colOff>
      <xdr:row>58</xdr:row>
      <xdr:rowOff>139174</xdr:rowOff>
    </xdr:to>
    <xdr:cxnSp macro="">
      <xdr:nvCxnSpPr>
        <xdr:cNvPr id="768" name="直線コネクタ 767"/>
        <xdr:cNvCxnSpPr/>
      </xdr:nvCxnSpPr>
      <xdr:spPr>
        <a:xfrm flipV="1">
          <a:off x="22159595" y="8917323"/>
          <a:ext cx="1269" cy="1165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143001</xdr:rowOff>
    </xdr:from>
    <xdr:ext cx="313932" cy="259045"/>
    <xdr:sp macro="" textlink="">
      <xdr:nvSpPr>
        <xdr:cNvPr id="769" name="貸付金最小値テキスト"/>
        <xdr:cNvSpPr txBox="1"/>
      </xdr:nvSpPr>
      <xdr:spPr>
        <a:xfrm>
          <a:off x="22212300" y="10087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32</xdr:col>
      <xdr:colOff>98425</xdr:colOff>
      <xdr:row>58</xdr:row>
      <xdr:rowOff>139174</xdr:rowOff>
    </xdr:from>
    <xdr:to>
      <xdr:col>32</xdr:col>
      <xdr:colOff>276225</xdr:colOff>
      <xdr:row>58</xdr:row>
      <xdr:rowOff>139174</xdr:rowOff>
    </xdr:to>
    <xdr:cxnSp macro="">
      <xdr:nvCxnSpPr>
        <xdr:cNvPr id="770" name="直線コネクタ 769"/>
        <xdr:cNvCxnSpPr/>
      </xdr:nvCxnSpPr>
      <xdr:spPr>
        <a:xfrm>
          <a:off x="22072600" y="10083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120050</xdr:rowOff>
    </xdr:from>
    <xdr:ext cx="534377" cy="259045"/>
    <xdr:sp macro="" textlink="">
      <xdr:nvSpPr>
        <xdr:cNvPr id="771" name="貸付金最大値テキスト"/>
        <xdr:cNvSpPr txBox="1"/>
      </xdr:nvSpPr>
      <xdr:spPr>
        <a:xfrm>
          <a:off x="22212300" y="869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51,027</a:t>
          </a:r>
          <a:endParaRPr kumimoji="1" lang="ja-JP" altLang="en-US" sz="1000" b="1">
            <a:latin typeface="ＭＳ Ｐゴシック"/>
          </a:endParaRPr>
        </a:p>
      </xdr:txBody>
    </xdr:sp>
    <xdr:clientData/>
  </xdr:oneCellAnchor>
  <xdr:twoCellAnchor>
    <xdr:from>
      <xdr:col>32</xdr:col>
      <xdr:colOff>98425</xdr:colOff>
      <xdr:row>52</xdr:row>
      <xdr:rowOff>1923</xdr:rowOff>
    </xdr:from>
    <xdr:to>
      <xdr:col>32</xdr:col>
      <xdr:colOff>276225</xdr:colOff>
      <xdr:row>52</xdr:row>
      <xdr:rowOff>1923</xdr:rowOff>
    </xdr:to>
    <xdr:cxnSp macro="">
      <xdr:nvCxnSpPr>
        <xdr:cNvPr id="772" name="直線コネクタ 771"/>
        <xdr:cNvCxnSpPr/>
      </xdr:nvCxnSpPr>
      <xdr:spPr>
        <a:xfrm>
          <a:off x="22072600" y="8917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44945</xdr:rowOff>
    </xdr:from>
    <xdr:to>
      <xdr:col>32</xdr:col>
      <xdr:colOff>187325</xdr:colOff>
      <xdr:row>58</xdr:row>
      <xdr:rowOff>45220</xdr:rowOff>
    </xdr:to>
    <xdr:cxnSp macro="">
      <xdr:nvCxnSpPr>
        <xdr:cNvPr id="773" name="直線コネクタ 772"/>
        <xdr:cNvCxnSpPr/>
      </xdr:nvCxnSpPr>
      <xdr:spPr>
        <a:xfrm flipV="1">
          <a:off x="21323300" y="9989045"/>
          <a:ext cx="8382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101741</xdr:rowOff>
    </xdr:from>
    <xdr:ext cx="469744" cy="259045"/>
    <xdr:sp macro="" textlink="">
      <xdr:nvSpPr>
        <xdr:cNvPr id="774" name="貸付金平均値テキスト"/>
        <xdr:cNvSpPr txBox="1"/>
      </xdr:nvSpPr>
      <xdr:spPr>
        <a:xfrm>
          <a:off x="22212300" y="9702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7,939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78864</xdr:rowOff>
    </xdr:from>
    <xdr:to>
      <xdr:col>32</xdr:col>
      <xdr:colOff>238125</xdr:colOff>
      <xdr:row>58</xdr:row>
      <xdr:rowOff>9014</xdr:rowOff>
    </xdr:to>
    <xdr:sp macro="" textlink="">
      <xdr:nvSpPr>
        <xdr:cNvPr id="775" name="フローチャート : 判断 774"/>
        <xdr:cNvSpPr/>
      </xdr:nvSpPr>
      <xdr:spPr>
        <a:xfrm>
          <a:off x="22110700" y="985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45220</xdr:rowOff>
    </xdr:from>
    <xdr:to>
      <xdr:col>31</xdr:col>
      <xdr:colOff>34925</xdr:colOff>
      <xdr:row>58</xdr:row>
      <xdr:rowOff>46248</xdr:rowOff>
    </xdr:to>
    <xdr:cxnSp macro="">
      <xdr:nvCxnSpPr>
        <xdr:cNvPr id="776" name="直線コネクタ 775"/>
        <xdr:cNvCxnSpPr/>
      </xdr:nvCxnSpPr>
      <xdr:spPr>
        <a:xfrm flipV="1">
          <a:off x="20434300" y="9989320"/>
          <a:ext cx="8890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50541</xdr:rowOff>
    </xdr:from>
    <xdr:to>
      <xdr:col>31</xdr:col>
      <xdr:colOff>85725</xdr:colOff>
      <xdr:row>57</xdr:row>
      <xdr:rowOff>152141</xdr:rowOff>
    </xdr:to>
    <xdr:sp macro="" textlink="">
      <xdr:nvSpPr>
        <xdr:cNvPr id="777" name="フローチャート : 判断 776"/>
        <xdr:cNvSpPr/>
      </xdr:nvSpPr>
      <xdr:spPr>
        <a:xfrm>
          <a:off x="21272500" y="9823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168668</xdr:rowOff>
    </xdr:from>
    <xdr:ext cx="469744" cy="259045"/>
    <xdr:sp macro="" textlink="">
      <xdr:nvSpPr>
        <xdr:cNvPr id="778" name="テキスト ボックス 777"/>
        <xdr:cNvSpPr txBox="1"/>
      </xdr:nvSpPr>
      <xdr:spPr>
        <a:xfrm>
          <a:off x="21088427" y="9598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9,178</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40808</xdr:rowOff>
    </xdr:from>
    <xdr:to>
      <xdr:col>29</xdr:col>
      <xdr:colOff>517525</xdr:colOff>
      <xdr:row>58</xdr:row>
      <xdr:rowOff>46248</xdr:rowOff>
    </xdr:to>
    <xdr:cxnSp macro="">
      <xdr:nvCxnSpPr>
        <xdr:cNvPr id="779" name="直線コネクタ 778"/>
        <xdr:cNvCxnSpPr/>
      </xdr:nvCxnSpPr>
      <xdr:spPr>
        <a:xfrm>
          <a:off x="19545300" y="9984908"/>
          <a:ext cx="889000" cy="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35796</xdr:rowOff>
    </xdr:from>
    <xdr:to>
      <xdr:col>29</xdr:col>
      <xdr:colOff>568325</xdr:colOff>
      <xdr:row>57</xdr:row>
      <xdr:rowOff>137396</xdr:rowOff>
    </xdr:to>
    <xdr:sp macro="" textlink="">
      <xdr:nvSpPr>
        <xdr:cNvPr id="780" name="フローチャート : 判断 779"/>
        <xdr:cNvSpPr/>
      </xdr:nvSpPr>
      <xdr:spPr>
        <a:xfrm>
          <a:off x="20383500" y="980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153923</xdr:rowOff>
    </xdr:from>
    <xdr:ext cx="469744" cy="259045"/>
    <xdr:sp macro="" textlink="">
      <xdr:nvSpPr>
        <xdr:cNvPr id="781" name="テキスト ボックス 780"/>
        <xdr:cNvSpPr txBox="1"/>
      </xdr:nvSpPr>
      <xdr:spPr>
        <a:xfrm>
          <a:off x="20199427" y="958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9,823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31069</xdr:rowOff>
    </xdr:from>
    <xdr:to>
      <xdr:col>28</xdr:col>
      <xdr:colOff>314325</xdr:colOff>
      <xdr:row>58</xdr:row>
      <xdr:rowOff>40808</xdr:rowOff>
    </xdr:to>
    <xdr:cxnSp macro="">
      <xdr:nvCxnSpPr>
        <xdr:cNvPr id="782" name="直線コネクタ 781"/>
        <xdr:cNvCxnSpPr/>
      </xdr:nvCxnSpPr>
      <xdr:spPr>
        <a:xfrm>
          <a:off x="18656300" y="9975169"/>
          <a:ext cx="889000" cy="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16251</xdr:rowOff>
    </xdr:from>
    <xdr:to>
      <xdr:col>28</xdr:col>
      <xdr:colOff>365125</xdr:colOff>
      <xdr:row>57</xdr:row>
      <xdr:rowOff>117851</xdr:rowOff>
    </xdr:to>
    <xdr:sp macro="" textlink="">
      <xdr:nvSpPr>
        <xdr:cNvPr id="783" name="フローチャート : 判断 782"/>
        <xdr:cNvSpPr/>
      </xdr:nvSpPr>
      <xdr:spPr>
        <a:xfrm>
          <a:off x="19494500" y="978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134378</xdr:rowOff>
    </xdr:from>
    <xdr:ext cx="534377" cy="259045"/>
    <xdr:sp macro="" textlink="">
      <xdr:nvSpPr>
        <xdr:cNvPr id="784" name="テキスト ボックス 783"/>
        <xdr:cNvSpPr txBox="1"/>
      </xdr:nvSpPr>
      <xdr:spPr>
        <a:xfrm>
          <a:off x="19278111" y="956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10,678</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161595</xdr:rowOff>
    </xdr:from>
    <xdr:to>
      <xdr:col>27</xdr:col>
      <xdr:colOff>161925</xdr:colOff>
      <xdr:row>57</xdr:row>
      <xdr:rowOff>91745</xdr:rowOff>
    </xdr:to>
    <xdr:sp macro="" textlink="">
      <xdr:nvSpPr>
        <xdr:cNvPr id="785" name="フローチャート : 判断 784"/>
        <xdr:cNvSpPr/>
      </xdr:nvSpPr>
      <xdr:spPr>
        <a:xfrm>
          <a:off x="18605500" y="976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108272</xdr:rowOff>
    </xdr:from>
    <xdr:ext cx="534377" cy="259045"/>
    <xdr:sp macro="" textlink="">
      <xdr:nvSpPr>
        <xdr:cNvPr id="786" name="テキスト ボックス 785"/>
        <xdr:cNvSpPr txBox="1"/>
      </xdr:nvSpPr>
      <xdr:spPr>
        <a:xfrm>
          <a:off x="18389111" y="953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11,820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165595</xdr:rowOff>
    </xdr:from>
    <xdr:to>
      <xdr:col>32</xdr:col>
      <xdr:colOff>238125</xdr:colOff>
      <xdr:row>58</xdr:row>
      <xdr:rowOff>95745</xdr:rowOff>
    </xdr:to>
    <xdr:sp macro="" textlink="">
      <xdr:nvSpPr>
        <xdr:cNvPr id="792" name="円/楕円 791"/>
        <xdr:cNvSpPr/>
      </xdr:nvSpPr>
      <xdr:spPr>
        <a:xfrm>
          <a:off x="22110700" y="993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80522</xdr:rowOff>
    </xdr:from>
    <xdr:ext cx="469744" cy="259045"/>
    <xdr:sp macro="" textlink="">
      <xdr:nvSpPr>
        <xdr:cNvPr id="793" name="貸付金該当値テキスト"/>
        <xdr:cNvSpPr txBox="1"/>
      </xdr:nvSpPr>
      <xdr:spPr>
        <a:xfrm>
          <a:off x="22212300" y="9853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4,145</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165870</xdr:rowOff>
    </xdr:from>
    <xdr:to>
      <xdr:col>31</xdr:col>
      <xdr:colOff>85725</xdr:colOff>
      <xdr:row>58</xdr:row>
      <xdr:rowOff>96020</xdr:rowOff>
    </xdr:to>
    <xdr:sp macro="" textlink="">
      <xdr:nvSpPr>
        <xdr:cNvPr id="794" name="円/楕円 793"/>
        <xdr:cNvSpPr/>
      </xdr:nvSpPr>
      <xdr:spPr>
        <a:xfrm>
          <a:off x="21272500" y="9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87147</xdr:rowOff>
    </xdr:from>
    <xdr:ext cx="469744" cy="259045"/>
    <xdr:sp macro="" textlink="">
      <xdr:nvSpPr>
        <xdr:cNvPr id="795" name="テキスト ボックス 794"/>
        <xdr:cNvSpPr txBox="1"/>
      </xdr:nvSpPr>
      <xdr:spPr>
        <a:xfrm>
          <a:off x="21088427" y="10031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4,133</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166898</xdr:rowOff>
    </xdr:from>
    <xdr:to>
      <xdr:col>29</xdr:col>
      <xdr:colOff>568325</xdr:colOff>
      <xdr:row>58</xdr:row>
      <xdr:rowOff>97048</xdr:rowOff>
    </xdr:to>
    <xdr:sp macro="" textlink="">
      <xdr:nvSpPr>
        <xdr:cNvPr id="796" name="円/楕円 795"/>
        <xdr:cNvSpPr/>
      </xdr:nvSpPr>
      <xdr:spPr>
        <a:xfrm>
          <a:off x="20383500" y="993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88175</xdr:rowOff>
    </xdr:from>
    <xdr:ext cx="469744" cy="259045"/>
    <xdr:sp macro="" textlink="">
      <xdr:nvSpPr>
        <xdr:cNvPr id="797" name="テキスト ボックス 796"/>
        <xdr:cNvSpPr txBox="1"/>
      </xdr:nvSpPr>
      <xdr:spPr>
        <a:xfrm>
          <a:off x="20199427" y="10032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4,088</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161458</xdr:rowOff>
    </xdr:from>
    <xdr:to>
      <xdr:col>28</xdr:col>
      <xdr:colOff>365125</xdr:colOff>
      <xdr:row>58</xdr:row>
      <xdr:rowOff>91608</xdr:rowOff>
    </xdr:to>
    <xdr:sp macro="" textlink="">
      <xdr:nvSpPr>
        <xdr:cNvPr id="798" name="円/楕円 797"/>
        <xdr:cNvSpPr/>
      </xdr:nvSpPr>
      <xdr:spPr>
        <a:xfrm>
          <a:off x="19494500" y="993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82735</xdr:rowOff>
    </xdr:from>
    <xdr:ext cx="469744" cy="259045"/>
    <xdr:sp macro="" textlink="">
      <xdr:nvSpPr>
        <xdr:cNvPr id="799" name="テキスト ボックス 798"/>
        <xdr:cNvSpPr txBox="1"/>
      </xdr:nvSpPr>
      <xdr:spPr>
        <a:xfrm>
          <a:off x="19310427" y="1002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4,326</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151719</xdr:rowOff>
    </xdr:from>
    <xdr:to>
      <xdr:col>27</xdr:col>
      <xdr:colOff>161925</xdr:colOff>
      <xdr:row>58</xdr:row>
      <xdr:rowOff>81869</xdr:rowOff>
    </xdr:to>
    <xdr:sp macro="" textlink="">
      <xdr:nvSpPr>
        <xdr:cNvPr id="800" name="円/楕円 799"/>
        <xdr:cNvSpPr/>
      </xdr:nvSpPr>
      <xdr:spPr>
        <a:xfrm>
          <a:off x="18605500" y="992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72996</xdr:rowOff>
    </xdr:from>
    <xdr:ext cx="469744" cy="259045"/>
    <xdr:sp macro="" textlink="">
      <xdr:nvSpPr>
        <xdr:cNvPr id="801" name="テキスト ボックス 800"/>
        <xdr:cNvSpPr txBox="1"/>
      </xdr:nvSpPr>
      <xdr:spPr>
        <a:xfrm>
          <a:off x="18421427" y="10017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34,477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2" name="テキスト ボックス 81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3" name="直線コネクタ 81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4" name="テキスト ボックス 81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5" name="直線コネクタ 81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6" name="テキスト ボックス 81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7" name="直線コネクタ 81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8" name="テキスト ボックス 81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9" name="直線コネクタ 81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0" name="テキスト ボックス 81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1" name="直線コネクタ 82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92727</xdr:rowOff>
    </xdr:from>
    <xdr:ext cx="531299" cy="259045"/>
    <xdr:sp macro="" textlink="">
      <xdr:nvSpPr>
        <xdr:cNvPr id="822" name="テキスト ボックス 821"/>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3" name="直線コネクタ 82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4" name="テキスト ボックス 82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6541</xdr:rowOff>
    </xdr:from>
    <xdr:to>
      <xdr:col>32</xdr:col>
      <xdr:colOff>186689</xdr:colOff>
      <xdr:row>78</xdr:row>
      <xdr:rowOff>36945</xdr:rowOff>
    </xdr:to>
    <xdr:cxnSp macro="">
      <xdr:nvCxnSpPr>
        <xdr:cNvPr id="826" name="直線コネクタ 825"/>
        <xdr:cNvCxnSpPr/>
      </xdr:nvCxnSpPr>
      <xdr:spPr>
        <a:xfrm flipV="1">
          <a:off x="22159595" y="12008041"/>
          <a:ext cx="1269" cy="1402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40772</xdr:rowOff>
    </xdr:from>
    <xdr:ext cx="534377" cy="259045"/>
    <xdr:sp macro="" textlink="">
      <xdr:nvSpPr>
        <xdr:cNvPr id="827" name="繰出金最小値テキスト"/>
        <xdr:cNvSpPr txBox="1"/>
      </xdr:nvSpPr>
      <xdr:spPr>
        <a:xfrm>
          <a:off x="22212300" y="1341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24,697</a:t>
          </a:r>
          <a:endParaRPr kumimoji="1" lang="ja-JP" altLang="en-US" sz="1000" b="1">
            <a:latin typeface="ＭＳ Ｐゴシック"/>
          </a:endParaRPr>
        </a:p>
      </xdr:txBody>
    </xdr:sp>
    <xdr:clientData/>
  </xdr:oneCellAnchor>
  <xdr:twoCellAnchor>
    <xdr:from>
      <xdr:col>32</xdr:col>
      <xdr:colOff>98425</xdr:colOff>
      <xdr:row>78</xdr:row>
      <xdr:rowOff>36945</xdr:rowOff>
    </xdr:from>
    <xdr:to>
      <xdr:col>32</xdr:col>
      <xdr:colOff>276225</xdr:colOff>
      <xdr:row>78</xdr:row>
      <xdr:rowOff>36945</xdr:rowOff>
    </xdr:to>
    <xdr:cxnSp macro="">
      <xdr:nvCxnSpPr>
        <xdr:cNvPr id="828" name="直線コネクタ 827"/>
        <xdr:cNvCxnSpPr/>
      </xdr:nvCxnSpPr>
      <xdr:spPr>
        <a:xfrm>
          <a:off x="22072600" y="13410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124668</xdr:rowOff>
    </xdr:from>
    <xdr:ext cx="534377" cy="259045"/>
    <xdr:sp macro="" textlink="">
      <xdr:nvSpPr>
        <xdr:cNvPr id="829" name="繰出金最大値テキスト"/>
        <xdr:cNvSpPr txBox="1"/>
      </xdr:nvSpPr>
      <xdr:spPr>
        <a:xfrm>
          <a:off x="22212300" y="1178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61,495</a:t>
          </a:r>
          <a:endParaRPr kumimoji="1" lang="ja-JP" altLang="en-US" sz="1000" b="1">
            <a:latin typeface="ＭＳ Ｐゴシック"/>
          </a:endParaRPr>
        </a:p>
      </xdr:txBody>
    </xdr:sp>
    <xdr:clientData/>
  </xdr:oneCellAnchor>
  <xdr:twoCellAnchor>
    <xdr:from>
      <xdr:col>32</xdr:col>
      <xdr:colOff>98425</xdr:colOff>
      <xdr:row>70</xdr:row>
      <xdr:rowOff>6541</xdr:rowOff>
    </xdr:from>
    <xdr:to>
      <xdr:col>32</xdr:col>
      <xdr:colOff>276225</xdr:colOff>
      <xdr:row>70</xdr:row>
      <xdr:rowOff>6541</xdr:rowOff>
    </xdr:to>
    <xdr:cxnSp macro="">
      <xdr:nvCxnSpPr>
        <xdr:cNvPr id="830" name="直線コネクタ 829"/>
        <xdr:cNvCxnSpPr/>
      </xdr:nvCxnSpPr>
      <xdr:spPr>
        <a:xfrm>
          <a:off x="22072600" y="12008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137833</xdr:rowOff>
    </xdr:from>
    <xdr:to>
      <xdr:col>32</xdr:col>
      <xdr:colOff>187325</xdr:colOff>
      <xdr:row>77</xdr:row>
      <xdr:rowOff>75958</xdr:rowOff>
    </xdr:to>
    <xdr:cxnSp macro="">
      <xdr:nvCxnSpPr>
        <xdr:cNvPr id="831" name="直線コネクタ 830"/>
        <xdr:cNvCxnSpPr/>
      </xdr:nvCxnSpPr>
      <xdr:spPr>
        <a:xfrm flipV="1">
          <a:off x="21323300" y="13168033"/>
          <a:ext cx="838200" cy="10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88040</xdr:rowOff>
    </xdr:from>
    <xdr:ext cx="534377" cy="259045"/>
    <xdr:sp macro="" textlink="">
      <xdr:nvSpPr>
        <xdr:cNvPr id="832" name="繰出金平均値テキスト"/>
        <xdr:cNvSpPr txBox="1"/>
      </xdr:nvSpPr>
      <xdr:spPr>
        <a:xfrm>
          <a:off x="22212300" y="12775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36,123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65163</xdr:rowOff>
    </xdr:from>
    <xdr:to>
      <xdr:col>32</xdr:col>
      <xdr:colOff>238125</xdr:colOff>
      <xdr:row>75</xdr:row>
      <xdr:rowOff>166763</xdr:rowOff>
    </xdr:to>
    <xdr:sp macro="" textlink="">
      <xdr:nvSpPr>
        <xdr:cNvPr id="833" name="フローチャート : 判断 832"/>
        <xdr:cNvSpPr/>
      </xdr:nvSpPr>
      <xdr:spPr>
        <a:xfrm>
          <a:off x="22110700" y="129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75958</xdr:rowOff>
    </xdr:from>
    <xdr:to>
      <xdr:col>31</xdr:col>
      <xdr:colOff>34925</xdr:colOff>
      <xdr:row>77</xdr:row>
      <xdr:rowOff>109334</xdr:rowOff>
    </xdr:to>
    <xdr:cxnSp macro="">
      <xdr:nvCxnSpPr>
        <xdr:cNvPr id="834" name="直線コネクタ 833"/>
        <xdr:cNvCxnSpPr/>
      </xdr:nvCxnSpPr>
      <xdr:spPr>
        <a:xfrm flipV="1">
          <a:off x="20434300" y="13277608"/>
          <a:ext cx="889000" cy="3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160680</xdr:rowOff>
    </xdr:from>
    <xdr:to>
      <xdr:col>31</xdr:col>
      <xdr:colOff>85725</xdr:colOff>
      <xdr:row>76</xdr:row>
      <xdr:rowOff>90830</xdr:rowOff>
    </xdr:to>
    <xdr:sp macro="" textlink="">
      <xdr:nvSpPr>
        <xdr:cNvPr id="835" name="フローチャート : 判断 834"/>
        <xdr:cNvSpPr/>
      </xdr:nvSpPr>
      <xdr:spPr>
        <a:xfrm>
          <a:off x="21272500" y="1301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107357</xdr:rowOff>
    </xdr:from>
    <xdr:ext cx="534377" cy="259045"/>
    <xdr:sp macro="" textlink="">
      <xdr:nvSpPr>
        <xdr:cNvPr id="836" name="テキスト ボックス 835"/>
        <xdr:cNvSpPr txBox="1"/>
      </xdr:nvSpPr>
      <xdr:spPr>
        <a:xfrm>
          <a:off x="21056111" y="1279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33,616</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109334</xdr:rowOff>
    </xdr:from>
    <xdr:to>
      <xdr:col>29</xdr:col>
      <xdr:colOff>517525</xdr:colOff>
      <xdr:row>77</xdr:row>
      <xdr:rowOff>130327</xdr:rowOff>
    </xdr:to>
    <xdr:cxnSp macro="">
      <xdr:nvCxnSpPr>
        <xdr:cNvPr id="837" name="直線コネクタ 836"/>
        <xdr:cNvCxnSpPr/>
      </xdr:nvCxnSpPr>
      <xdr:spPr>
        <a:xfrm flipV="1">
          <a:off x="19545300" y="13310984"/>
          <a:ext cx="889000" cy="2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25615</xdr:rowOff>
    </xdr:from>
    <xdr:to>
      <xdr:col>29</xdr:col>
      <xdr:colOff>568325</xdr:colOff>
      <xdr:row>76</xdr:row>
      <xdr:rowOff>127215</xdr:rowOff>
    </xdr:to>
    <xdr:sp macro="" textlink="">
      <xdr:nvSpPr>
        <xdr:cNvPr id="838" name="フローチャート : 判断 837"/>
        <xdr:cNvSpPr/>
      </xdr:nvSpPr>
      <xdr:spPr>
        <a:xfrm>
          <a:off x="20383500" y="1305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143743</xdr:rowOff>
    </xdr:from>
    <xdr:ext cx="534377" cy="259045"/>
    <xdr:sp macro="" textlink="">
      <xdr:nvSpPr>
        <xdr:cNvPr id="839" name="テキスト ボックス 838"/>
        <xdr:cNvSpPr txBox="1"/>
      </xdr:nvSpPr>
      <xdr:spPr>
        <a:xfrm>
          <a:off x="20167111" y="1283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32,661</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125527</xdr:rowOff>
    </xdr:from>
    <xdr:to>
      <xdr:col>28</xdr:col>
      <xdr:colOff>314325</xdr:colOff>
      <xdr:row>77</xdr:row>
      <xdr:rowOff>130327</xdr:rowOff>
    </xdr:to>
    <xdr:cxnSp macro="">
      <xdr:nvCxnSpPr>
        <xdr:cNvPr id="840" name="直線コネクタ 839"/>
        <xdr:cNvCxnSpPr/>
      </xdr:nvCxnSpPr>
      <xdr:spPr>
        <a:xfrm>
          <a:off x="18656300" y="13327177"/>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40818</xdr:rowOff>
    </xdr:from>
    <xdr:to>
      <xdr:col>28</xdr:col>
      <xdr:colOff>365125</xdr:colOff>
      <xdr:row>76</xdr:row>
      <xdr:rowOff>142418</xdr:rowOff>
    </xdr:to>
    <xdr:sp macro="" textlink="">
      <xdr:nvSpPr>
        <xdr:cNvPr id="841" name="フローチャート : 判断 840"/>
        <xdr:cNvSpPr/>
      </xdr:nvSpPr>
      <xdr:spPr>
        <a:xfrm>
          <a:off x="19494500" y="1307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158945</xdr:rowOff>
    </xdr:from>
    <xdr:ext cx="534377" cy="259045"/>
    <xdr:sp macro="" textlink="">
      <xdr:nvSpPr>
        <xdr:cNvPr id="842" name="テキスト ボックス 841"/>
        <xdr:cNvSpPr txBox="1"/>
      </xdr:nvSpPr>
      <xdr:spPr>
        <a:xfrm>
          <a:off x="19278111" y="1284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32,262</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40932</xdr:rowOff>
    </xdr:from>
    <xdr:to>
      <xdr:col>27</xdr:col>
      <xdr:colOff>161925</xdr:colOff>
      <xdr:row>76</xdr:row>
      <xdr:rowOff>142532</xdr:rowOff>
    </xdr:to>
    <xdr:sp macro="" textlink="">
      <xdr:nvSpPr>
        <xdr:cNvPr id="843" name="フローチャート : 判断 842"/>
        <xdr:cNvSpPr/>
      </xdr:nvSpPr>
      <xdr:spPr>
        <a:xfrm>
          <a:off x="18605500" y="1307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159059</xdr:rowOff>
    </xdr:from>
    <xdr:ext cx="534377" cy="259045"/>
    <xdr:sp macro="" textlink="">
      <xdr:nvSpPr>
        <xdr:cNvPr id="844" name="テキスト ボックス 843"/>
        <xdr:cNvSpPr txBox="1"/>
      </xdr:nvSpPr>
      <xdr:spPr>
        <a:xfrm>
          <a:off x="18389111" y="1284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32,259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5" name="テキスト ボックス 84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6" name="テキスト ボックス 84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7" name="テキスト ボックス 84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8" name="テキスト ボックス 84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9" name="テキスト ボックス 84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87033</xdr:rowOff>
    </xdr:from>
    <xdr:to>
      <xdr:col>32</xdr:col>
      <xdr:colOff>238125</xdr:colOff>
      <xdr:row>77</xdr:row>
      <xdr:rowOff>17183</xdr:rowOff>
    </xdr:to>
    <xdr:sp macro="" textlink="">
      <xdr:nvSpPr>
        <xdr:cNvPr id="850" name="円/楕円 849"/>
        <xdr:cNvSpPr/>
      </xdr:nvSpPr>
      <xdr:spPr>
        <a:xfrm>
          <a:off x="22110700" y="1311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65460</xdr:rowOff>
    </xdr:from>
    <xdr:ext cx="534377" cy="259045"/>
    <xdr:sp macro="" textlink="">
      <xdr:nvSpPr>
        <xdr:cNvPr id="851" name="繰出金該当値テキスト"/>
        <xdr:cNvSpPr txBox="1"/>
      </xdr:nvSpPr>
      <xdr:spPr>
        <a:xfrm>
          <a:off x="22212300" y="1309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31,049</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25158</xdr:rowOff>
    </xdr:from>
    <xdr:to>
      <xdr:col>31</xdr:col>
      <xdr:colOff>85725</xdr:colOff>
      <xdr:row>77</xdr:row>
      <xdr:rowOff>126758</xdr:rowOff>
    </xdr:to>
    <xdr:sp macro="" textlink="">
      <xdr:nvSpPr>
        <xdr:cNvPr id="852" name="円/楕円 851"/>
        <xdr:cNvSpPr/>
      </xdr:nvSpPr>
      <xdr:spPr>
        <a:xfrm>
          <a:off x="21272500" y="1322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117885</xdr:rowOff>
    </xdr:from>
    <xdr:ext cx="534377" cy="259045"/>
    <xdr:sp macro="" textlink="">
      <xdr:nvSpPr>
        <xdr:cNvPr id="853" name="テキスト ボックス 852"/>
        <xdr:cNvSpPr txBox="1"/>
      </xdr:nvSpPr>
      <xdr:spPr>
        <a:xfrm>
          <a:off x="21056111" y="1331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28,173</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58534</xdr:rowOff>
    </xdr:from>
    <xdr:to>
      <xdr:col>29</xdr:col>
      <xdr:colOff>568325</xdr:colOff>
      <xdr:row>77</xdr:row>
      <xdr:rowOff>160134</xdr:rowOff>
    </xdr:to>
    <xdr:sp macro="" textlink="">
      <xdr:nvSpPr>
        <xdr:cNvPr id="854" name="円/楕円 853"/>
        <xdr:cNvSpPr/>
      </xdr:nvSpPr>
      <xdr:spPr>
        <a:xfrm>
          <a:off x="20383500" y="1326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151261</xdr:rowOff>
    </xdr:from>
    <xdr:ext cx="534377" cy="259045"/>
    <xdr:sp macro="" textlink="">
      <xdr:nvSpPr>
        <xdr:cNvPr id="855" name="テキスト ボックス 854"/>
        <xdr:cNvSpPr txBox="1"/>
      </xdr:nvSpPr>
      <xdr:spPr>
        <a:xfrm>
          <a:off x="20167111" y="1335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27,297</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79527</xdr:rowOff>
    </xdr:from>
    <xdr:to>
      <xdr:col>28</xdr:col>
      <xdr:colOff>365125</xdr:colOff>
      <xdr:row>78</xdr:row>
      <xdr:rowOff>9677</xdr:rowOff>
    </xdr:to>
    <xdr:sp macro="" textlink="">
      <xdr:nvSpPr>
        <xdr:cNvPr id="856" name="円/楕円 855"/>
        <xdr:cNvSpPr/>
      </xdr:nvSpPr>
      <xdr:spPr>
        <a:xfrm>
          <a:off x="19494500" y="1328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804</xdr:rowOff>
    </xdr:from>
    <xdr:ext cx="534377" cy="259045"/>
    <xdr:sp macro="" textlink="">
      <xdr:nvSpPr>
        <xdr:cNvPr id="857" name="テキスト ボックス 856"/>
        <xdr:cNvSpPr txBox="1"/>
      </xdr:nvSpPr>
      <xdr:spPr>
        <a:xfrm>
          <a:off x="19278111" y="13373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26,746</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74727</xdr:rowOff>
    </xdr:from>
    <xdr:to>
      <xdr:col>27</xdr:col>
      <xdr:colOff>161925</xdr:colOff>
      <xdr:row>78</xdr:row>
      <xdr:rowOff>4877</xdr:rowOff>
    </xdr:to>
    <xdr:sp macro="" textlink="">
      <xdr:nvSpPr>
        <xdr:cNvPr id="858" name="円/楕円 857"/>
        <xdr:cNvSpPr/>
      </xdr:nvSpPr>
      <xdr:spPr>
        <a:xfrm>
          <a:off x="18605500" y="1327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167454</xdr:rowOff>
    </xdr:from>
    <xdr:ext cx="534377" cy="259045"/>
    <xdr:sp macro="" textlink="">
      <xdr:nvSpPr>
        <xdr:cNvPr id="859" name="テキスト ボックス 858"/>
        <xdr:cNvSpPr txBox="1"/>
      </xdr:nvSpPr>
      <xdr:spPr>
        <a:xfrm>
          <a:off x="18389111" y="1336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26,872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1" name="正方形/長方形 86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2" name="正方形/長方形 86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3" name="正方形/長方形 86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4" name="正方形/長方形 86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5" name="正方形/長方形 86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6" name="正方形/長方形 86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0" name="直線コネクタ 86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1" name="テキスト ボックス 87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3" name="テキスト ボックス 87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5" name="直線コネクタ 87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0" name="直線コネクタ 87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2" name="フローチャート : 判断 88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3" name="直線コネクタ 88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4" name="フローチャート : 判断 88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5" name="テキスト ボックス 884"/>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6" name="直線コネクタ 88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7" name="フローチャート : 判断 88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8" name="テキスト ボックス 887"/>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9" name="直線コネクタ 88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0" name="フローチャート : 判断 88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1" name="テキスト ボックス 890"/>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2" name="フローチャート : 判断 89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3" name="テキスト ボックス 892"/>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9" name="円/楕円 89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1" name="円/楕円 90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2" name="テキスト ボックス 901"/>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3" name="円/楕円 90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4" name="テキスト ボックス 903"/>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5" name="円/楕円 90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6" name="テキスト ボックス 905"/>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7" name="円/楕円 90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8" name="テキスト ボックス 907"/>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ea"/>
              <a:ea typeface="+mn-ea"/>
              <a:cs typeface="+mn-cs"/>
            </a:rPr>
            <a:t>歳出決算総額は、住民一人当たり</a:t>
          </a:r>
          <a:r>
            <a:rPr kumimoji="1" lang="en-US" altLang="ja-JP" sz="1300">
              <a:solidFill>
                <a:schemeClr val="dk1"/>
              </a:solidFill>
              <a:effectLst/>
              <a:latin typeface="+mn-ea"/>
              <a:ea typeface="+mn-ea"/>
              <a:cs typeface="+mn-cs"/>
            </a:rPr>
            <a:t>311,967</a:t>
          </a:r>
          <a:r>
            <a:rPr kumimoji="1" lang="ja-JP" altLang="ja-JP" sz="1300">
              <a:solidFill>
                <a:schemeClr val="dk1"/>
              </a:solidFill>
              <a:effectLst/>
              <a:latin typeface="+mn-ea"/>
              <a:ea typeface="+mn-ea"/>
              <a:cs typeface="+mn-cs"/>
            </a:rPr>
            <a:t>円となっ</a:t>
          </a:r>
          <a:r>
            <a:rPr kumimoji="1" lang="ja-JP" altLang="en-US" sz="1300">
              <a:solidFill>
                <a:schemeClr val="dk1"/>
              </a:solidFill>
              <a:effectLst/>
              <a:latin typeface="+mn-ea"/>
              <a:ea typeface="+mn-ea"/>
              <a:cs typeface="+mn-cs"/>
            </a:rPr>
            <a:t>た</a:t>
          </a:r>
          <a:r>
            <a:rPr kumimoji="1" lang="ja-JP" altLang="ja-JP" sz="1300">
              <a:solidFill>
                <a:schemeClr val="dk1"/>
              </a:solidFill>
              <a:effectLst/>
              <a:latin typeface="+mn-ea"/>
              <a:ea typeface="+mn-ea"/>
              <a:cs typeface="+mn-cs"/>
            </a:rPr>
            <a:t>。主な構成項目である人件費は、住民一人当たり</a:t>
          </a:r>
          <a:r>
            <a:rPr kumimoji="1" lang="en-US" altLang="ja-JP" sz="1300">
              <a:solidFill>
                <a:schemeClr val="dk1"/>
              </a:solidFill>
              <a:effectLst/>
              <a:latin typeface="+mn-ea"/>
              <a:ea typeface="+mn-ea"/>
              <a:cs typeface="+mn-cs"/>
            </a:rPr>
            <a:t>52,001</a:t>
          </a:r>
          <a:r>
            <a:rPr kumimoji="1" lang="ja-JP" altLang="ja-JP" sz="1300">
              <a:solidFill>
                <a:schemeClr val="dk1"/>
              </a:solidFill>
              <a:effectLst/>
              <a:latin typeface="+mn-ea"/>
              <a:ea typeface="+mn-ea"/>
              <a:cs typeface="+mn-cs"/>
            </a:rPr>
            <a:t>円と類似団体平均と比べ低い</a:t>
          </a:r>
          <a:r>
            <a:rPr kumimoji="1" lang="ja-JP" altLang="en-US" sz="1300">
              <a:solidFill>
                <a:schemeClr val="dk1"/>
              </a:solidFill>
              <a:effectLst/>
              <a:latin typeface="+mn-ea"/>
              <a:ea typeface="+mn-ea"/>
              <a:cs typeface="+mn-cs"/>
            </a:rPr>
            <a:t>水準に</a:t>
          </a:r>
          <a:r>
            <a:rPr kumimoji="1" lang="ja-JP" altLang="ja-JP" sz="1300">
              <a:solidFill>
                <a:schemeClr val="dk1"/>
              </a:solidFill>
              <a:effectLst/>
              <a:latin typeface="+mn-ea"/>
              <a:ea typeface="+mn-ea"/>
              <a:cs typeface="+mn-cs"/>
            </a:rPr>
            <a:t>ある。</a:t>
          </a:r>
          <a:r>
            <a:rPr kumimoji="1" lang="ja-JP" altLang="ja-JP" sz="1300">
              <a:solidFill>
                <a:schemeClr val="dk1"/>
              </a:solidFill>
              <a:effectLst/>
              <a:latin typeface="+mn-lt"/>
              <a:ea typeface="+mn-ea"/>
              <a:cs typeface="+mn-cs"/>
            </a:rPr>
            <a:t>今後も引き続き、適正な給与水準の確保と総人件費の抑制を図るとともに、定員の適正化に努め</a:t>
          </a:r>
          <a:r>
            <a:rPr kumimoji="1" lang="ja-JP" altLang="en-US" sz="1300">
              <a:solidFill>
                <a:schemeClr val="dk1"/>
              </a:solidFill>
              <a:effectLst/>
              <a:latin typeface="+mn-lt"/>
              <a:ea typeface="+mn-ea"/>
              <a:cs typeface="+mn-cs"/>
            </a:rPr>
            <a:t>ていく</a:t>
          </a:r>
          <a:r>
            <a:rPr kumimoji="1" lang="ja-JP" altLang="ja-JP" sz="1300">
              <a:solidFill>
                <a:schemeClr val="dk1"/>
              </a:solidFill>
              <a:effectLst/>
              <a:latin typeface="+mn-ea"/>
              <a:ea typeface="+mn-ea"/>
              <a:cs typeface="+mn-cs"/>
            </a:rPr>
            <a:t>。普通建設事業費については、住民一人当たり</a:t>
          </a:r>
          <a:r>
            <a:rPr kumimoji="1" lang="en-US" altLang="ja-JP" sz="1300">
              <a:solidFill>
                <a:schemeClr val="dk1"/>
              </a:solidFill>
              <a:effectLst/>
              <a:latin typeface="+mn-ea"/>
              <a:ea typeface="+mn-ea"/>
              <a:cs typeface="+mn-cs"/>
            </a:rPr>
            <a:t>36,252</a:t>
          </a:r>
          <a:r>
            <a:rPr kumimoji="1" lang="ja-JP" altLang="ja-JP" sz="1300">
              <a:solidFill>
                <a:schemeClr val="dk1"/>
              </a:solidFill>
              <a:effectLst/>
              <a:latin typeface="+mn-ea"/>
              <a:ea typeface="+mn-ea"/>
              <a:cs typeface="+mn-cs"/>
            </a:rPr>
            <a:t>円となり</a:t>
          </a:r>
          <a:r>
            <a:rPr kumimoji="1" lang="ja-JP" altLang="en-US"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ここ数年増加していたのが平成</a:t>
          </a:r>
          <a:r>
            <a:rPr kumimoji="1" lang="en-US" altLang="ja-JP" sz="1300">
              <a:solidFill>
                <a:schemeClr val="dk1"/>
              </a:solidFill>
              <a:effectLst/>
              <a:latin typeface="+mn-ea"/>
              <a:ea typeface="+mn-ea"/>
              <a:cs typeface="+mn-cs"/>
            </a:rPr>
            <a:t>27</a:t>
          </a:r>
          <a:r>
            <a:rPr kumimoji="1" lang="ja-JP" altLang="ja-JP" sz="1300">
              <a:solidFill>
                <a:schemeClr val="dk1"/>
              </a:solidFill>
              <a:effectLst/>
              <a:latin typeface="+mn-ea"/>
              <a:ea typeface="+mn-ea"/>
              <a:cs typeface="+mn-cs"/>
            </a:rPr>
            <a:t>年度は減少に転じ、類似団体平均</a:t>
          </a:r>
          <a:r>
            <a:rPr kumimoji="1" lang="ja-JP" altLang="en-US" sz="1300">
              <a:solidFill>
                <a:schemeClr val="dk1"/>
              </a:solidFill>
              <a:effectLst/>
              <a:latin typeface="+mn-ea"/>
              <a:ea typeface="+mn-ea"/>
              <a:cs typeface="+mn-cs"/>
            </a:rPr>
            <a:t>を</a:t>
          </a:r>
          <a:r>
            <a:rPr kumimoji="1" lang="en-US" altLang="ja-JP" sz="1300">
              <a:solidFill>
                <a:schemeClr val="dk1"/>
              </a:solidFill>
              <a:effectLst/>
              <a:latin typeface="+mn-ea"/>
              <a:ea typeface="+mn-ea"/>
              <a:cs typeface="+mn-cs"/>
            </a:rPr>
            <a:t>28.8%</a:t>
          </a:r>
          <a:r>
            <a:rPr kumimoji="1" lang="ja-JP" altLang="ja-JP" sz="1300">
              <a:solidFill>
                <a:schemeClr val="dk1"/>
              </a:solidFill>
              <a:effectLst/>
              <a:latin typeface="+mn-ea"/>
              <a:ea typeface="+mn-ea"/>
              <a:cs typeface="+mn-cs"/>
            </a:rPr>
            <a:t>下回った。これは、複数年かけて行ってきた、くすのき特別支援学校や大清水</a:t>
          </a:r>
          <a:r>
            <a:rPr kumimoji="1" lang="ja-JP" altLang="en-US" sz="1300">
              <a:solidFill>
                <a:schemeClr val="dk1"/>
              </a:solidFill>
              <a:effectLst/>
              <a:latin typeface="+mn-ea"/>
              <a:ea typeface="+mn-ea"/>
              <a:cs typeface="+mn-cs"/>
            </a:rPr>
            <a:t>まな</a:t>
          </a:r>
          <a:r>
            <a:rPr kumimoji="1" lang="ja-JP" altLang="ja-JP" sz="1300">
              <a:solidFill>
                <a:schemeClr val="dk1"/>
              </a:solidFill>
              <a:effectLst/>
              <a:latin typeface="+mn-ea"/>
              <a:ea typeface="+mn-ea"/>
              <a:cs typeface="+mn-cs"/>
            </a:rPr>
            <a:t>び交流館などの大型整備事業が終了したためである。</a:t>
          </a:r>
          <a:r>
            <a:rPr kumimoji="1" lang="ja-JP" altLang="en-US" sz="1300">
              <a:solidFill>
                <a:schemeClr val="dk1"/>
              </a:solidFill>
              <a:effectLst/>
              <a:latin typeface="+mn-ea"/>
              <a:ea typeface="+mn-ea"/>
              <a:cs typeface="+mn-cs"/>
            </a:rPr>
            <a:t>扶助費については、住民一人あたり</a:t>
          </a:r>
          <a:r>
            <a:rPr kumimoji="1" lang="en-US" altLang="ja-JP" sz="1300">
              <a:solidFill>
                <a:schemeClr val="dk1"/>
              </a:solidFill>
              <a:effectLst/>
              <a:latin typeface="+mn-ea"/>
              <a:ea typeface="+mn-ea"/>
              <a:cs typeface="+mn-cs"/>
            </a:rPr>
            <a:t>84,934</a:t>
          </a:r>
          <a:r>
            <a:rPr kumimoji="1" lang="ja-JP" altLang="en-US" sz="1300">
              <a:solidFill>
                <a:schemeClr val="dk1"/>
              </a:solidFill>
              <a:effectLst/>
              <a:latin typeface="+mn-ea"/>
              <a:ea typeface="+mn-ea"/>
              <a:cs typeface="+mn-cs"/>
            </a:rPr>
            <a:t>円となった。類似団体平均を</a:t>
          </a:r>
          <a:r>
            <a:rPr kumimoji="1" lang="en-US" altLang="ja-JP" sz="1300">
              <a:solidFill>
                <a:schemeClr val="dk1"/>
              </a:solidFill>
              <a:effectLst/>
              <a:latin typeface="+mn-ea"/>
              <a:ea typeface="+mn-ea"/>
              <a:cs typeface="+mn-cs"/>
            </a:rPr>
            <a:t>17.0%</a:t>
          </a:r>
          <a:r>
            <a:rPr kumimoji="1" lang="ja-JP" altLang="en-US" sz="1300">
              <a:solidFill>
                <a:schemeClr val="dk1"/>
              </a:solidFill>
              <a:effectLst/>
              <a:latin typeface="+mn-ea"/>
              <a:ea typeface="+mn-ea"/>
              <a:cs typeface="+mn-cs"/>
            </a:rPr>
            <a:t>下回っており、内訳としては補助事業が</a:t>
          </a:r>
          <a:r>
            <a:rPr kumimoji="1" lang="en-US" altLang="ja-JP" sz="1300">
              <a:solidFill>
                <a:schemeClr val="dk1"/>
              </a:solidFill>
              <a:effectLst/>
              <a:latin typeface="+mn-ea"/>
              <a:ea typeface="+mn-ea"/>
              <a:cs typeface="+mn-cs"/>
            </a:rPr>
            <a:t>24.6%</a:t>
          </a:r>
          <a:r>
            <a:rPr kumimoji="1" lang="ja-JP" altLang="en-US" sz="1300">
              <a:solidFill>
                <a:schemeClr val="dk1"/>
              </a:solidFill>
              <a:effectLst/>
              <a:latin typeface="+mn-ea"/>
              <a:ea typeface="+mn-ea"/>
              <a:cs typeface="+mn-cs"/>
            </a:rPr>
            <a:t>下回っているのに対して単独事業は</a:t>
          </a:r>
          <a:r>
            <a:rPr kumimoji="1" lang="en-US" altLang="ja-JP" sz="1300">
              <a:solidFill>
                <a:schemeClr val="dk1"/>
              </a:solidFill>
              <a:effectLst/>
              <a:latin typeface="+mn-ea"/>
              <a:ea typeface="+mn-ea"/>
              <a:cs typeface="+mn-cs"/>
            </a:rPr>
            <a:t>30.3%</a:t>
          </a:r>
          <a:r>
            <a:rPr kumimoji="1" lang="ja-JP" altLang="en-US" sz="1300">
              <a:solidFill>
                <a:schemeClr val="dk1"/>
              </a:solidFill>
              <a:effectLst/>
              <a:latin typeface="+mn-ea"/>
              <a:ea typeface="+mn-ea"/>
              <a:cs typeface="+mn-cs"/>
            </a:rPr>
            <a:t>上回っている。扶助費は増加傾向であるため、負担水準を踏まえた単独扶助費の整理統合などの見直しを行うことで抑制に努める。</a:t>
          </a:r>
          <a:r>
            <a:rPr kumimoji="1" lang="ja-JP" altLang="ja-JP" sz="1300">
              <a:solidFill>
                <a:schemeClr val="dk1"/>
              </a:solidFill>
              <a:effectLst/>
              <a:latin typeface="+mn-ea"/>
              <a:ea typeface="+mn-ea"/>
              <a:cs typeface="+mn-cs"/>
            </a:rPr>
            <a:t>今後も引き続き財源の確保に努め、住民サービスの向上を図る。</a:t>
          </a:r>
          <a:endParaRPr lang="ja-JP" altLang="ja-JP" sz="1300">
            <a:effectLst/>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愛知県豊橋市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378,485
364,406
261.86
122,543,337
118,074,888
4,223,270
71,656,867
99,831,707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40.1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19413</xdr:rowOff>
    </xdr:from>
    <xdr:to>
      <xdr:col>6</xdr:col>
      <xdr:colOff>510540</xdr:colOff>
      <xdr:row>38</xdr:row>
      <xdr:rowOff>58057</xdr:rowOff>
    </xdr:to>
    <xdr:cxnSp macro="">
      <xdr:nvCxnSpPr>
        <xdr:cNvPr id="58" name="直線コネクタ 57"/>
        <xdr:cNvCxnSpPr/>
      </xdr:nvCxnSpPr>
      <xdr:spPr>
        <a:xfrm flipV="1">
          <a:off x="4633595" y="5334363"/>
          <a:ext cx="1270" cy="1238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61884</xdr:rowOff>
    </xdr:from>
    <xdr:ext cx="469744" cy="259045"/>
    <xdr:sp macro="" textlink="">
      <xdr:nvSpPr>
        <xdr:cNvPr id="59" name="議会費最小値テキスト"/>
        <xdr:cNvSpPr txBox="1"/>
      </xdr:nvSpPr>
      <xdr:spPr>
        <a:xfrm>
          <a:off x="4686300" y="657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1,395</a:t>
          </a:r>
          <a:endParaRPr kumimoji="1" lang="ja-JP" altLang="en-US" sz="1000" b="1">
            <a:latin typeface="ＭＳ Ｐゴシック"/>
          </a:endParaRPr>
        </a:p>
      </xdr:txBody>
    </xdr:sp>
    <xdr:clientData/>
  </xdr:oneCellAnchor>
  <xdr:twoCellAnchor>
    <xdr:from>
      <xdr:col>6</xdr:col>
      <xdr:colOff>422275</xdr:colOff>
      <xdr:row>38</xdr:row>
      <xdr:rowOff>58057</xdr:rowOff>
    </xdr:from>
    <xdr:to>
      <xdr:col>6</xdr:col>
      <xdr:colOff>600075</xdr:colOff>
      <xdr:row>38</xdr:row>
      <xdr:rowOff>58057</xdr:rowOff>
    </xdr:to>
    <xdr:cxnSp macro="">
      <xdr:nvCxnSpPr>
        <xdr:cNvPr id="60" name="直線コネクタ 59"/>
        <xdr:cNvCxnSpPr/>
      </xdr:nvCxnSpPr>
      <xdr:spPr>
        <a:xfrm>
          <a:off x="4546600" y="657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137540</xdr:rowOff>
    </xdr:from>
    <xdr:ext cx="469744" cy="259045"/>
    <xdr:sp macro="" textlink="">
      <xdr:nvSpPr>
        <xdr:cNvPr id="61" name="議会費最大値テキスト"/>
        <xdr:cNvSpPr txBox="1"/>
      </xdr:nvSpPr>
      <xdr:spPr>
        <a:xfrm>
          <a:off x="4686300" y="510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2,533</a:t>
          </a:r>
          <a:endParaRPr kumimoji="1" lang="ja-JP" altLang="en-US" sz="1000" b="1">
            <a:latin typeface="ＭＳ Ｐゴシック"/>
          </a:endParaRPr>
        </a:p>
      </xdr:txBody>
    </xdr:sp>
    <xdr:clientData/>
  </xdr:oneCellAnchor>
  <xdr:twoCellAnchor>
    <xdr:from>
      <xdr:col>6</xdr:col>
      <xdr:colOff>422275</xdr:colOff>
      <xdr:row>31</xdr:row>
      <xdr:rowOff>19413</xdr:rowOff>
    </xdr:from>
    <xdr:to>
      <xdr:col>6</xdr:col>
      <xdr:colOff>600075</xdr:colOff>
      <xdr:row>31</xdr:row>
      <xdr:rowOff>19413</xdr:rowOff>
    </xdr:to>
    <xdr:cxnSp macro="">
      <xdr:nvCxnSpPr>
        <xdr:cNvPr id="62" name="直線コネクタ 61"/>
        <xdr:cNvCxnSpPr/>
      </xdr:nvCxnSpPr>
      <xdr:spPr>
        <a:xfrm>
          <a:off x="4546600" y="53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65133</xdr:rowOff>
    </xdr:from>
    <xdr:to>
      <xdr:col>6</xdr:col>
      <xdr:colOff>511175</xdr:colOff>
      <xdr:row>36</xdr:row>
      <xdr:rowOff>7983</xdr:rowOff>
    </xdr:to>
    <xdr:cxnSp macro="">
      <xdr:nvCxnSpPr>
        <xdr:cNvPr id="63" name="直線コネクタ 62"/>
        <xdr:cNvCxnSpPr/>
      </xdr:nvCxnSpPr>
      <xdr:spPr>
        <a:xfrm flipV="1">
          <a:off x="3797300" y="6065883"/>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74766</xdr:rowOff>
    </xdr:from>
    <xdr:ext cx="469744" cy="259045"/>
    <xdr:sp macro="" textlink="">
      <xdr:nvSpPr>
        <xdr:cNvPr id="64" name="議会費平均値テキスト"/>
        <xdr:cNvSpPr txBox="1"/>
      </xdr:nvSpPr>
      <xdr:spPr>
        <a:xfrm>
          <a:off x="4686300" y="5732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51889</xdr:rowOff>
    </xdr:from>
    <xdr:to>
      <xdr:col>6</xdr:col>
      <xdr:colOff>561975</xdr:colOff>
      <xdr:row>34</xdr:row>
      <xdr:rowOff>153489</xdr:rowOff>
    </xdr:to>
    <xdr:sp macro="" textlink="">
      <xdr:nvSpPr>
        <xdr:cNvPr id="65" name="フローチャート : 判断 64"/>
        <xdr:cNvSpPr/>
      </xdr:nvSpPr>
      <xdr:spPr>
        <a:xfrm>
          <a:off x="4584700" y="58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7983</xdr:rowOff>
    </xdr:from>
    <xdr:to>
      <xdr:col>5</xdr:col>
      <xdr:colOff>358775</xdr:colOff>
      <xdr:row>36</xdr:row>
      <xdr:rowOff>39551</xdr:rowOff>
    </xdr:to>
    <xdr:cxnSp macro="">
      <xdr:nvCxnSpPr>
        <xdr:cNvPr id="66" name="直線コネクタ 65"/>
        <xdr:cNvCxnSpPr/>
      </xdr:nvCxnSpPr>
      <xdr:spPr>
        <a:xfrm flipV="1">
          <a:off x="2908300" y="6180183"/>
          <a:ext cx="889000" cy="3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93254</xdr:rowOff>
    </xdr:from>
    <xdr:to>
      <xdr:col>5</xdr:col>
      <xdr:colOff>409575</xdr:colOff>
      <xdr:row>35</xdr:row>
      <xdr:rowOff>23404</xdr:rowOff>
    </xdr:to>
    <xdr:sp macro="" textlink="">
      <xdr:nvSpPr>
        <xdr:cNvPr id="67" name="フローチャート : 判断 66"/>
        <xdr:cNvSpPr/>
      </xdr:nvSpPr>
      <xdr:spPr>
        <a:xfrm>
          <a:off x="3746500" y="59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39931</xdr:rowOff>
    </xdr:from>
    <xdr:ext cx="469744" cy="259045"/>
    <xdr:sp macro="" textlink="">
      <xdr:nvSpPr>
        <xdr:cNvPr id="68" name="テキスト ボックス 67"/>
        <xdr:cNvSpPr txBox="1"/>
      </xdr:nvSpPr>
      <xdr:spPr>
        <a:xfrm>
          <a:off x="3562427" y="569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1,946</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22134</xdr:rowOff>
    </xdr:from>
    <xdr:to>
      <xdr:col>4</xdr:col>
      <xdr:colOff>155575</xdr:colOff>
      <xdr:row>36</xdr:row>
      <xdr:rowOff>39551</xdr:rowOff>
    </xdr:to>
    <xdr:cxnSp macro="">
      <xdr:nvCxnSpPr>
        <xdr:cNvPr id="69" name="直線コネクタ 68"/>
        <xdr:cNvCxnSpPr/>
      </xdr:nvCxnSpPr>
      <xdr:spPr>
        <a:xfrm>
          <a:off x="2019300" y="6194334"/>
          <a:ext cx="889000" cy="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112849</xdr:rowOff>
    </xdr:from>
    <xdr:to>
      <xdr:col>4</xdr:col>
      <xdr:colOff>206375</xdr:colOff>
      <xdr:row>35</xdr:row>
      <xdr:rowOff>42999</xdr:rowOff>
    </xdr:to>
    <xdr:sp macro="" textlink="">
      <xdr:nvSpPr>
        <xdr:cNvPr id="70" name="フローチャート : 判断 69"/>
        <xdr:cNvSpPr/>
      </xdr:nvSpPr>
      <xdr:spPr>
        <a:xfrm>
          <a:off x="2857500" y="594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59526</xdr:rowOff>
    </xdr:from>
    <xdr:ext cx="469744" cy="259045"/>
    <xdr:sp macro="" textlink="">
      <xdr:nvSpPr>
        <xdr:cNvPr id="71" name="テキスト ボックス 70"/>
        <xdr:cNvSpPr txBox="1"/>
      </xdr:nvSpPr>
      <xdr:spPr>
        <a:xfrm>
          <a:off x="2673427" y="571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1,928</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48260</xdr:rowOff>
    </xdr:from>
    <xdr:to>
      <xdr:col>2</xdr:col>
      <xdr:colOff>638175</xdr:colOff>
      <xdr:row>36</xdr:row>
      <xdr:rowOff>22134</xdr:rowOff>
    </xdr:to>
    <xdr:cxnSp macro="">
      <xdr:nvCxnSpPr>
        <xdr:cNvPr id="72" name="直線コネクタ 71"/>
        <xdr:cNvCxnSpPr/>
      </xdr:nvCxnSpPr>
      <xdr:spPr>
        <a:xfrm>
          <a:off x="1130300" y="5877560"/>
          <a:ext cx="889000" cy="31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58420</xdr:rowOff>
    </xdr:from>
    <xdr:to>
      <xdr:col>3</xdr:col>
      <xdr:colOff>3175</xdr:colOff>
      <xdr:row>34</xdr:row>
      <xdr:rowOff>160020</xdr:rowOff>
    </xdr:to>
    <xdr:sp macro="" textlink="">
      <xdr:nvSpPr>
        <xdr:cNvPr id="73" name="フローチャート : 判断 72"/>
        <xdr:cNvSpPr/>
      </xdr:nvSpPr>
      <xdr:spPr>
        <a:xfrm>
          <a:off x="1968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5097</xdr:rowOff>
    </xdr:from>
    <xdr:ext cx="469744" cy="259045"/>
    <xdr:sp macro="" textlink="">
      <xdr:nvSpPr>
        <xdr:cNvPr id="74" name="テキスト ボックス 73"/>
        <xdr:cNvSpPr txBox="1"/>
      </xdr:nvSpPr>
      <xdr:spPr>
        <a:xfrm>
          <a:off x="1784427" y="56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122646</xdr:rowOff>
    </xdr:from>
    <xdr:to>
      <xdr:col>1</xdr:col>
      <xdr:colOff>485775</xdr:colOff>
      <xdr:row>33</xdr:row>
      <xdr:rowOff>52796</xdr:rowOff>
    </xdr:to>
    <xdr:sp macro="" textlink="">
      <xdr:nvSpPr>
        <xdr:cNvPr id="75" name="フローチャート : 判断 74"/>
        <xdr:cNvSpPr/>
      </xdr:nvSpPr>
      <xdr:spPr>
        <a:xfrm>
          <a:off x="1079500" y="560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69323</xdr:rowOff>
    </xdr:from>
    <xdr:ext cx="469744" cy="259045"/>
    <xdr:sp macro="" textlink="">
      <xdr:nvSpPr>
        <xdr:cNvPr id="76" name="テキスト ボックス 75"/>
        <xdr:cNvSpPr txBox="1"/>
      </xdr:nvSpPr>
      <xdr:spPr>
        <a:xfrm>
          <a:off x="895427" y="5384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14333</xdr:rowOff>
    </xdr:from>
    <xdr:to>
      <xdr:col>6</xdr:col>
      <xdr:colOff>561975</xdr:colOff>
      <xdr:row>35</xdr:row>
      <xdr:rowOff>115933</xdr:rowOff>
    </xdr:to>
    <xdr:sp macro="" textlink="">
      <xdr:nvSpPr>
        <xdr:cNvPr id="82" name="円/楕円 81"/>
        <xdr:cNvSpPr/>
      </xdr:nvSpPr>
      <xdr:spPr>
        <a:xfrm>
          <a:off x="4584700" y="601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164210</xdr:rowOff>
    </xdr:from>
    <xdr:ext cx="469744" cy="259045"/>
    <xdr:sp macro="" textlink="">
      <xdr:nvSpPr>
        <xdr:cNvPr id="83" name="議会費該当値テキスト"/>
        <xdr:cNvSpPr txBox="1"/>
      </xdr:nvSpPr>
      <xdr:spPr>
        <a:xfrm>
          <a:off x="4686300" y="599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1,861</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128633</xdr:rowOff>
    </xdr:from>
    <xdr:to>
      <xdr:col>5</xdr:col>
      <xdr:colOff>409575</xdr:colOff>
      <xdr:row>36</xdr:row>
      <xdr:rowOff>58783</xdr:rowOff>
    </xdr:to>
    <xdr:sp macro="" textlink="">
      <xdr:nvSpPr>
        <xdr:cNvPr id="84" name="円/楕円 83"/>
        <xdr:cNvSpPr/>
      </xdr:nvSpPr>
      <xdr:spPr>
        <a:xfrm>
          <a:off x="3746500" y="612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49910</xdr:rowOff>
    </xdr:from>
    <xdr:ext cx="469744" cy="259045"/>
    <xdr:sp macro="" textlink="">
      <xdr:nvSpPr>
        <xdr:cNvPr id="85" name="テキスト ボックス 84"/>
        <xdr:cNvSpPr txBox="1"/>
      </xdr:nvSpPr>
      <xdr:spPr>
        <a:xfrm>
          <a:off x="3562427" y="622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1,756</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160201</xdr:rowOff>
    </xdr:from>
    <xdr:to>
      <xdr:col>4</xdr:col>
      <xdr:colOff>206375</xdr:colOff>
      <xdr:row>36</xdr:row>
      <xdr:rowOff>90351</xdr:rowOff>
    </xdr:to>
    <xdr:sp macro="" textlink="">
      <xdr:nvSpPr>
        <xdr:cNvPr id="86" name="円/楕円 85"/>
        <xdr:cNvSpPr/>
      </xdr:nvSpPr>
      <xdr:spPr>
        <a:xfrm>
          <a:off x="2857500" y="616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81478</xdr:rowOff>
    </xdr:from>
    <xdr:ext cx="469744" cy="259045"/>
    <xdr:sp macro="" textlink="">
      <xdr:nvSpPr>
        <xdr:cNvPr id="87" name="テキスト ボックス 86"/>
        <xdr:cNvSpPr txBox="1"/>
      </xdr:nvSpPr>
      <xdr:spPr>
        <a:xfrm>
          <a:off x="2673427" y="625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1,727</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142784</xdr:rowOff>
    </xdr:from>
    <xdr:to>
      <xdr:col>3</xdr:col>
      <xdr:colOff>3175</xdr:colOff>
      <xdr:row>36</xdr:row>
      <xdr:rowOff>72934</xdr:rowOff>
    </xdr:to>
    <xdr:sp macro="" textlink="">
      <xdr:nvSpPr>
        <xdr:cNvPr id="88" name="円/楕円 87"/>
        <xdr:cNvSpPr/>
      </xdr:nvSpPr>
      <xdr:spPr>
        <a:xfrm>
          <a:off x="1968500" y="614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64061</xdr:rowOff>
    </xdr:from>
    <xdr:ext cx="469744" cy="259045"/>
    <xdr:sp macro="" textlink="">
      <xdr:nvSpPr>
        <xdr:cNvPr id="89" name="テキスト ボックス 88"/>
        <xdr:cNvSpPr txBox="1"/>
      </xdr:nvSpPr>
      <xdr:spPr>
        <a:xfrm>
          <a:off x="1784427" y="6236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1,743</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168910</xdr:rowOff>
    </xdr:from>
    <xdr:to>
      <xdr:col>1</xdr:col>
      <xdr:colOff>485775</xdr:colOff>
      <xdr:row>34</xdr:row>
      <xdr:rowOff>99060</xdr:rowOff>
    </xdr:to>
    <xdr:sp macro="" textlink="">
      <xdr:nvSpPr>
        <xdr:cNvPr id="90" name="円/楕円 89"/>
        <xdr:cNvSpPr/>
      </xdr:nvSpPr>
      <xdr:spPr>
        <a:xfrm>
          <a:off x="1079500" y="582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90187</xdr:rowOff>
    </xdr:from>
    <xdr:ext cx="469744" cy="259045"/>
    <xdr:sp macro="" textlink="">
      <xdr:nvSpPr>
        <xdr:cNvPr id="91" name="テキスト ボックス 90"/>
        <xdr:cNvSpPr txBox="1"/>
      </xdr:nvSpPr>
      <xdr:spPr>
        <a:xfrm>
          <a:off x="895427" y="591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37,397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127698</xdr:rowOff>
    </xdr:from>
    <xdr:to>
      <xdr:col>6</xdr:col>
      <xdr:colOff>510540</xdr:colOff>
      <xdr:row>58</xdr:row>
      <xdr:rowOff>20851</xdr:rowOff>
    </xdr:to>
    <xdr:cxnSp macro="">
      <xdr:nvCxnSpPr>
        <xdr:cNvPr id="114" name="直線コネクタ 113"/>
        <xdr:cNvCxnSpPr/>
      </xdr:nvCxnSpPr>
      <xdr:spPr>
        <a:xfrm flipV="1">
          <a:off x="4633595" y="8700198"/>
          <a:ext cx="1270" cy="126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24678</xdr:rowOff>
    </xdr:from>
    <xdr:ext cx="534377" cy="259045"/>
    <xdr:sp macro="" textlink="">
      <xdr:nvSpPr>
        <xdr:cNvPr id="115" name="総務費最小値テキスト"/>
        <xdr:cNvSpPr txBox="1"/>
      </xdr:nvSpPr>
      <xdr:spPr>
        <a:xfrm>
          <a:off x="4686300" y="996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25,199</a:t>
          </a:r>
          <a:endParaRPr kumimoji="1" lang="ja-JP" altLang="en-US" sz="1000" b="1">
            <a:latin typeface="ＭＳ Ｐゴシック"/>
          </a:endParaRPr>
        </a:p>
      </xdr:txBody>
    </xdr:sp>
    <xdr:clientData/>
  </xdr:oneCellAnchor>
  <xdr:twoCellAnchor>
    <xdr:from>
      <xdr:col>6</xdr:col>
      <xdr:colOff>422275</xdr:colOff>
      <xdr:row>58</xdr:row>
      <xdr:rowOff>20851</xdr:rowOff>
    </xdr:from>
    <xdr:to>
      <xdr:col>6</xdr:col>
      <xdr:colOff>600075</xdr:colOff>
      <xdr:row>58</xdr:row>
      <xdr:rowOff>20851</xdr:rowOff>
    </xdr:to>
    <xdr:cxnSp macro="">
      <xdr:nvCxnSpPr>
        <xdr:cNvPr id="116" name="直線コネクタ 115"/>
        <xdr:cNvCxnSpPr/>
      </xdr:nvCxnSpPr>
      <xdr:spPr>
        <a:xfrm>
          <a:off x="4546600" y="9964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74375</xdr:rowOff>
    </xdr:from>
    <xdr:ext cx="534377" cy="259045"/>
    <xdr:sp macro="" textlink="">
      <xdr:nvSpPr>
        <xdr:cNvPr id="117" name="総務費最大値テキスト"/>
        <xdr:cNvSpPr txBox="1"/>
      </xdr:nvSpPr>
      <xdr:spPr>
        <a:xfrm>
          <a:off x="4686300" y="847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80,525</a:t>
          </a:r>
          <a:endParaRPr kumimoji="1" lang="ja-JP" altLang="en-US" sz="1000" b="1">
            <a:latin typeface="ＭＳ Ｐゴシック"/>
          </a:endParaRPr>
        </a:p>
      </xdr:txBody>
    </xdr:sp>
    <xdr:clientData/>
  </xdr:oneCellAnchor>
  <xdr:twoCellAnchor>
    <xdr:from>
      <xdr:col>6</xdr:col>
      <xdr:colOff>422275</xdr:colOff>
      <xdr:row>50</xdr:row>
      <xdr:rowOff>127698</xdr:rowOff>
    </xdr:from>
    <xdr:to>
      <xdr:col>6</xdr:col>
      <xdr:colOff>600075</xdr:colOff>
      <xdr:row>50</xdr:row>
      <xdr:rowOff>127698</xdr:rowOff>
    </xdr:to>
    <xdr:cxnSp macro="">
      <xdr:nvCxnSpPr>
        <xdr:cNvPr id="118" name="直線コネクタ 117"/>
        <xdr:cNvCxnSpPr/>
      </xdr:nvCxnSpPr>
      <xdr:spPr>
        <a:xfrm>
          <a:off x="4546600" y="8700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20851</xdr:rowOff>
    </xdr:from>
    <xdr:to>
      <xdr:col>6</xdr:col>
      <xdr:colOff>511175</xdr:colOff>
      <xdr:row>58</xdr:row>
      <xdr:rowOff>90163</xdr:rowOff>
    </xdr:to>
    <xdr:cxnSp macro="">
      <xdr:nvCxnSpPr>
        <xdr:cNvPr id="119" name="直線コネクタ 118"/>
        <xdr:cNvCxnSpPr/>
      </xdr:nvCxnSpPr>
      <xdr:spPr>
        <a:xfrm flipV="1">
          <a:off x="3797300" y="9964951"/>
          <a:ext cx="838200" cy="6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58559</xdr:rowOff>
    </xdr:from>
    <xdr:ext cx="534377" cy="259045"/>
    <xdr:sp macro="" textlink="">
      <xdr:nvSpPr>
        <xdr:cNvPr id="120" name="総務費平均値テキスト"/>
        <xdr:cNvSpPr txBox="1"/>
      </xdr:nvSpPr>
      <xdr:spPr>
        <a:xfrm>
          <a:off x="4686300" y="9488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37,328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35682</xdr:rowOff>
    </xdr:from>
    <xdr:to>
      <xdr:col>6</xdr:col>
      <xdr:colOff>561975</xdr:colOff>
      <xdr:row>56</xdr:row>
      <xdr:rowOff>137282</xdr:rowOff>
    </xdr:to>
    <xdr:sp macro="" textlink="">
      <xdr:nvSpPr>
        <xdr:cNvPr id="121" name="フローチャート : 判断 120"/>
        <xdr:cNvSpPr/>
      </xdr:nvSpPr>
      <xdr:spPr>
        <a:xfrm>
          <a:off x="4584700" y="963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135813</xdr:rowOff>
    </xdr:from>
    <xdr:to>
      <xdr:col>5</xdr:col>
      <xdr:colOff>358775</xdr:colOff>
      <xdr:row>58</xdr:row>
      <xdr:rowOff>90163</xdr:rowOff>
    </xdr:to>
    <xdr:cxnSp macro="">
      <xdr:nvCxnSpPr>
        <xdr:cNvPr id="122" name="直線コネクタ 121"/>
        <xdr:cNvCxnSpPr/>
      </xdr:nvCxnSpPr>
      <xdr:spPr>
        <a:xfrm>
          <a:off x="2908300" y="9908463"/>
          <a:ext cx="889000" cy="12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31728</xdr:rowOff>
    </xdr:from>
    <xdr:to>
      <xdr:col>5</xdr:col>
      <xdr:colOff>409575</xdr:colOff>
      <xdr:row>56</xdr:row>
      <xdr:rowOff>133328</xdr:rowOff>
    </xdr:to>
    <xdr:sp macro="" textlink="">
      <xdr:nvSpPr>
        <xdr:cNvPr id="123" name="フローチャート : 判断 122"/>
        <xdr:cNvSpPr/>
      </xdr:nvSpPr>
      <xdr:spPr>
        <a:xfrm>
          <a:off x="3746500" y="963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149855</xdr:rowOff>
    </xdr:from>
    <xdr:ext cx="534377" cy="259045"/>
    <xdr:sp macro="" textlink="">
      <xdr:nvSpPr>
        <xdr:cNvPr id="124" name="テキスト ボックス 123"/>
        <xdr:cNvSpPr txBox="1"/>
      </xdr:nvSpPr>
      <xdr:spPr>
        <a:xfrm>
          <a:off x="3530111" y="940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37,501</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135813</xdr:rowOff>
    </xdr:from>
    <xdr:to>
      <xdr:col>4</xdr:col>
      <xdr:colOff>155575</xdr:colOff>
      <xdr:row>58</xdr:row>
      <xdr:rowOff>87899</xdr:rowOff>
    </xdr:to>
    <xdr:cxnSp macro="">
      <xdr:nvCxnSpPr>
        <xdr:cNvPr id="125" name="直線コネクタ 124"/>
        <xdr:cNvCxnSpPr/>
      </xdr:nvCxnSpPr>
      <xdr:spPr>
        <a:xfrm flipV="1">
          <a:off x="2019300" y="9908463"/>
          <a:ext cx="889000" cy="123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168042</xdr:rowOff>
    </xdr:from>
    <xdr:to>
      <xdr:col>4</xdr:col>
      <xdr:colOff>206375</xdr:colOff>
      <xdr:row>56</xdr:row>
      <xdr:rowOff>98192</xdr:rowOff>
    </xdr:to>
    <xdr:sp macro="" textlink="">
      <xdr:nvSpPr>
        <xdr:cNvPr id="126" name="フローチャート : 判断 125"/>
        <xdr:cNvSpPr/>
      </xdr:nvSpPr>
      <xdr:spPr>
        <a:xfrm>
          <a:off x="2857500" y="959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114719</xdr:rowOff>
    </xdr:from>
    <xdr:ext cx="534377" cy="259045"/>
    <xdr:sp macro="" textlink="">
      <xdr:nvSpPr>
        <xdr:cNvPr id="127" name="テキスト ボックス 126"/>
        <xdr:cNvSpPr txBox="1"/>
      </xdr:nvSpPr>
      <xdr:spPr>
        <a:xfrm>
          <a:off x="2641111" y="937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19662</xdr:rowOff>
    </xdr:from>
    <xdr:to>
      <xdr:col>2</xdr:col>
      <xdr:colOff>638175</xdr:colOff>
      <xdr:row>58</xdr:row>
      <xdr:rowOff>87899</xdr:rowOff>
    </xdr:to>
    <xdr:cxnSp macro="">
      <xdr:nvCxnSpPr>
        <xdr:cNvPr id="128" name="直線コネクタ 127"/>
        <xdr:cNvCxnSpPr/>
      </xdr:nvCxnSpPr>
      <xdr:spPr>
        <a:xfrm>
          <a:off x="1130300" y="9963762"/>
          <a:ext cx="889000" cy="6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126688</xdr:rowOff>
    </xdr:from>
    <xdr:to>
      <xdr:col>3</xdr:col>
      <xdr:colOff>3175</xdr:colOff>
      <xdr:row>56</xdr:row>
      <xdr:rowOff>56838</xdr:rowOff>
    </xdr:to>
    <xdr:sp macro="" textlink="">
      <xdr:nvSpPr>
        <xdr:cNvPr id="129" name="フローチャート : 判断 128"/>
        <xdr:cNvSpPr/>
      </xdr:nvSpPr>
      <xdr:spPr>
        <a:xfrm>
          <a:off x="1968500" y="955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73365</xdr:rowOff>
    </xdr:from>
    <xdr:ext cx="534377" cy="259045"/>
    <xdr:sp macro="" textlink="">
      <xdr:nvSpPr>
        <xdr:cNvPr id="130" name="テキスト ボックス 129"/>
        <xdr:cNvSpPr txBox="1"/>
      </xdr:nvSpPr>
      <xdr:spPr>
        <a:xfrm>
          <a:off x="1752111" y="933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40,847</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28915</xdr:rowOff>
    </xdr:from>
    <xdr:to>
      <xdr:col>1</xdr:col>
      <xdr:colOff>485775</xdr:colOff>
      <xdr:row>56</xdr:row>
      <xdr:rowOff>130515</xdr:rowOff>
    </xdr:to>
    <xdr:sp macro="" textlink="">
      <xdr:nvSpPr>
        <xdr:cNvPr id="131" name="フローチャート : 判断 130"/>
        <xdr:cNvSpPr/>
      </xdr:nvSpPr>
      <xdr:spPr>
        <a:xfrm>
          <a:off x="1079500" y="963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147042</xdr:rowOff>
    </xdr:from>
    <xdr:ext cx="534377" cy="259045"/>
    <xdr:sp macro="" textlink="">
      <xdr:nvSpPr>
        <xdr:cNvPr id="132" name="テキスト ボックス 131"/>
        <xdr:cNvSpPr txBox="1"/>
      </xdr:nvSpPr>
      <xdr:spPr>
        <a:xfrm>
          <a:off x="863111" y="940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37,624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141501</xdr:rowOff>
    </xdr:from>
    <xdr:to>
      <xdr:col>6</xdr:col>
      <xdr:colOff>561975</xdr:colOff>
      <xdr:row>58</xdr:row>
      <xdr:rowOff>71651</xdr:rowOff>
    </xdr:to>
    <xdr:sp macro="" textlink="">
      <xdr:nvSpPr>
        <xdr:cNvPr id="138" name="円/楕円 137"/>
        <xdr:cNvSpPr/>
      </xdr:nvSpPr>
      <xdr:spPr>
        <a:xfrm>
          <a:off x="4584700" y="991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56428</xdr:rowOff>
    </xdr:from>
    <xdr:ext cx="534377" cy="259045"/>
    <xdr:sp macro="" textlink="">
      <xdr:nvSpPr>
        <xdr:cNvPr id="139" name="総務費該当値テキスト"/>
        <xdr:cNvSpPr txBox="1"/>
      </xdr:nvSpPr>
      <xdr:spPr>
        <a:xfrm>
          <a:off x="4686300" y="982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25,199</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39363</xdr:rowOff>
    </xdr:from>
    <xdr:to>
      <xdr:col>5</xdr:col>
      <xdr:colOff>409575</xdr:colOff>
      <xdr:row>58</xdr:row>
      <xdr:rowOff>140963</xdr:rowOff>
    </xdr:to>
    <xdr:sp macro="" textlink="">
      <xdr:nvSpPr>
        <xdr:cNvPr id="140" name="円/楕円 139"/>
        <xdr:cNvSpPr/>
      </xdr:nvSpPr>
      <xdr:spPr>
        <a:xfrm>
          <a:off x="3746500" y="998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132090</xdr:rowOff>
    </xdr:from>
    <xdr:ext cx="534377" cy="259045"/>
    <xdr:sp macro="" textlink="">
      <xdr:nvSpPr>
        <xdr:cNvPr id="141" name="テキスト ボックス 140"/>
        <xdr:cNvSpPr txBox="1"/>
      </xdr:nvSpPr>
      <xdr:spPr>
        <a:xfrm>
          <a:off x="3530111" y="1007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22,167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85013</xdr:rowOff>
    </xdr:from>
    <xdr:to>
      <xdr:col>4</xdr:col>
      <xdr:colOff>206375</xdr:colOff>
      <xdr:row>58</xdr:row>
      <xdr:rowOff>15163</xdr:rowOff>
    </xdr:to>
    <xdr:sp macro="" textlink="">
      <xdr:nvSpPr>
        <xdr:cNvPr id="142" name="円/楕円 141"/>
        <xdr:cNvSpPr/>
      </xdr:nvSpPr>
      <xdr:spPr>
        <a:xfrm>
          <a:off x="2857500" y="985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6290</xdr:rowOff>
    </xdr:from>
    <xdr:ext cx="534377" cy="259045"/>
    <xdr:sp macro="" textlink="">
      <xdr:nvSpPr>
        <xdr:cNvPr id="143" name="テキスト ボックス 142"/>
        <xdr:cNvSpPr txBox="1"/>
      </xdr:nvSpPr>
      <xdr:spPr>
        <a:xfrm>
          <a:off x="2641111" y="995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27,670</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37099</xdr:rowOff>
    </xdr:from>
    <xdr:to>
      <xdr:col>3</xdr:col>
      <xdr:colOff>3175</xdr:colOff>
      <xdr:row>58</xdr:row>
      <xdr:rowOff>138699</xdr:rowOff>
    </xdr:to>
    <xdr:sp macro="" textlink="">
      <xdr:nvSpPr>
        <xdr:cNvPr id="144" name="円/楕円 143"/>
        <xdr:cNvSpPr/>
      </xdr:nvSpPr>
      <xdr:spPr>
        <a:xfrm>
          <a:off x="1968500" y="998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129826</xdr:rowOff>
    </xdr:from>
    <xdr:ext cx="534377" cy="259045"/>
    <xdr:sp macro="" textlink="">
      <xdr:nvSpPr>
        <xdr:cNvPr id="145" name="テキスト ボックス 144"/>
        <xdr:cNvSpPr txBox="1"/>
      </xdr:nvSpPr>
      <xdr:spPr>
        <a:xfrm>
          <a:off x="1752111" y="1007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22,266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140312</xdr:rowOff>
    </xdr:from>
    <xdr:to>
      <xdr:col>1</xdr:col>
      <xdr:colOff>485775</xdr:colOff>
      <xdr:row>58</xdr:row>
      <xdr:rowOff>70462</xdr:rowOff>
    </xdr:to>
    <xdr:sp macro="" textlink="">
      <xdr:nvSpPr>
        <xdr:cNvPr id="146" name="円/楕円 145"/>
        <xdr:cNvSpPr/>
      </xdr:nvSpPr>
      <xdr:spPr>
        <a:xfrm>
          <a:off x="1079500" y="991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61589</xdr:rowOff>
    </xdr:from>
    <xdr:ext cx="534377" cy="259045"/>
    <xdr:sp macro="" textlink="">
      <xdr:nvSpPr>
        <xdr:cNvPr id="147" name="テキスト ボックス 146"/>
        <xdr:cNvSpPr txBox="1"/>
      </xdr:nvSpPr>
      <xdr:spPr>
        <a:xfrm>
          <a:off x="863111" y="1000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25,251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136,097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54018</xdr:rowOff>
    </xdr:from>
    <xdr:to>
      <xdr:col>6</xdr:col>
      <xdr:colOff>510540</xdr:colOff>
      <xdr:row>78</xdr:row>
      <xdr:rowOff>42230</xdr:rowOff>
    </xdr:to>
    <xdr:cxnSp macro="">
      <xdr:nvCxnSpPr>
        <xdr:cNvPr id="174" name="直線コネクタ 173"/>
        <xdr:cNvCxnSpPr/>
      </xdr:nvCxnSpPr>
      <xdr:spPr>
        <a:xfrm flipV="1">
          <a:off x="4633595" y="12226968"/>
          <a:ext cx="1270" cy="1188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46057</xdr:rowOff>
    </xdr:from>
    <xdr:ext cx="599010" cy="259045"/>
    <xdr:sp macro="" textlink="">
      <xdr:nvSpPr>
        <xdr:cNvPr id="175" name="民生費最小値テキスト"/>
        <xdr:cNvSpPr txBox="1"/>
      </xdr:nvSpPr>
      <xdr:spPr>
        <a:xfrm>
          <a:off x="4686300" y="13419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110,954</a:t>
          </a:r>
          <a:endParaRPr kumimoji="1" lang="ja-JP" altLang="en-US" sz="1000" b="1">
            <a:latin typeface="ＭＳ Ｐゴシック"/>
          </a:endParaRPr>
        </a:p>
      </xdr:txBody>
    </xdr:sp>
    <xdr:clientData/>
  </xdr:oneCellAnchor>
  <xdr:twoCellAnchor>
    <xdr:from>
      <xdr:col>6</xdr:col>
      <xdr:colOff>422275</xdr:colOff>
      <xdr:row>78</xdr:row>
      <xdr:rowOff>42230</xdr:rowOff>
    </xdr:from>
    <xdr:to>
      <xdr:col>6</xdr:col>
      <xdr:colOff>600075</xdr:colOff>
      <xdr:row>78</xdr:row>
      <xdr:rowOff>42230</xdr:rowOff>
    </xdr:to>
    <xdr:cxnSp macro="">
      <xdr:nvCxnSpPr>
        <xdr:cNvPr id="176" name="直線コネクタ 175"/>
        <xdr:cNvCxnSpPr/>
      </xdr:nvCxnSpPr>
      <xdr:spPr>
        <a:xfrm>
          <a:off x="4546600" y="1341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695</xdr:rowOff>
    </xdr:from>
    <xdr:ext cx="599010" cy="259045"/>
    <xdr:sp macro="" textlink="">
      <xdr:nvSpPr>
        <xdr:cNvPr id="177" name="民生費最大値テキスト"/>
        <xdr:cNvSpPr txBox="1"/>
      </xdr:nvSpPr>
      <xdr:spPr>
        <a:xfrm>
          <a:off x="4686300" y="1200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220,121</a:t>
          </a:r>
          <a:endParaRPr kumimoji="1" lang="ja-JP" altLang="en-US" sz="1000" b="1">
            <a:latin typeface="ＭＳ Ｐゴシック"/>
          </a:endParaRPr>
        </a:p>
      </xdr:txBody>
    </xdr:sp>
    <xdr:clientData/>
  </xdr:oneCellAnchor>
  <xdr:twoCellAnchor>
    <xdr:from>
      <xdr:col>6</xdr:col>
      <xdr:colOff>422275</xdr:colOff>
      <xdr:row>71</xdr:row>
      <xdr:rowOff>54018</xdr:rowOff>
    </xdr:from>
    <xdr:to>
      <xdr:col>6</xdr:col>
      <xdr:colOff>600075</xdr:colOff>
      <xdr:row>71</xdr:row>
      <xdr:rowOff>54018</xdr:rowOff>
    </xdr:to>
    <xdr:cxnSp macro="">
      <xdr:nvCxnSpPr>
        <xdr:cNvPr id="178" name="直線コネクタ 177"/>
        <xdr:cNvCxnSpPr/>
      </xdr:nvCxnSpPr>
      <xdr:spPr>
        <a:xfrm>
          <a:off x="4546600" y="1222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81342</xdr:rowOff>
    </xdr:from>
    <xdr:to>
      <xdr:col>6</xdr:col>
      <xdr:colOff>511175</xdr:colOff>
      <xdr:row>77</xdr:row>
      <xdr:rowOff>81386</xdr:rowOff>
    </xdr:to>
    <xdr:cxnSp macro="">
      <xdr:nvCxnSpPr>
        <xdr:cNvPr id="179" name="直線コネクタ 178"/>
        <xdr:cNvCxnSpPr/>
      </xdr:nvCxnSpPr>
      <xdr:spPr>
        <a:xfrm flipV="1">
          <a:off x="3797300" y="13282992"/>
          <a:ext cx="838200" cy="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48912</xdr:rowOff>
    </xdr:from>
    <xdr:ext cx="599010" cy="259045"/>
    <xdr:sp macro="" textlink="">
      <xdr:nvSpPr>
        <xdr:cNvPr id="180" name="民生費平均値テキスト"/>
        <xdr:cNvSpPr txBox="1"/>
      </xdr:nvSpPr>
      <xdr:spPr>
        <a:xfrm>
          <a:off x="4686300" y="127362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155,025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26035</xdr:rowOff>
    </xdr:from>
    <xdr:to>
      <xdr:col>6</xdr:col>
      <xdr:colOff>561975</xdr:colOff>
      <xdr:row>75</xdr:row>
      <xdr:rowOff>127635</xdr:rowOff>
    </xdr:to>
    <xdr:sp macro="" textlink="">
      <xdr:nvSpPr>
        <xdr:cNvPr id="181" name="フローチャート : 判断 180"/>
        <xdr:cNvSpPr/>
      </xdr:nvSpPr>
      <xdr:spPr>
        <a:xfrm>
          <a:off x="4584700" y="1288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81386</xdr:rowOff>
    </xdr:from>
    <xdr:to>
      <xdr:col>5</xdr:col>
      <xdr:colOff>358775</xdr:colOff>
      <xdr:row>77</xdr:row>
      <xdr:rowOff>157987</xdr:rowOff>
    </xdr:to>
    <xdr:cxnSp macro="">
      <xdr:nvCxnSpPr>
        <xdr:cNvPr id="182" name="直線コネクタ 181"/>
        <xdr:cNvCxnSpPr/>
      </xdr:nvCxnSpPr>
      <xdr:spPr>
        <a:xfrm flipV="1">
          <a:off x="2908300" y="13283036"/>
          <a:ext cx="889000" cy="7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59269</xdr:rowOff>
    </xdr:from>
    <xdr:to>
      <xdr:col>5</xdr:col>
      <xdr:colOff>409575</xdr:colOff>
      <xdr:row>75</xdr:row>
      <xdr:rowOff>160869</xdr:rowOff>
    </xdr:to>
    <xdr:sp macro="" textlink="">
      <xdr:nvSpPr>
        <xdr:cNvPr id="183" name="フローチャート : 判断 182"/>
        <xdr:cNvSpPr/>
      </xdr:nvSpPr>
      <xdr:spPr>
        <a:xfrm>
          <a:off x="3746500" y="1291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5946</xdr:rowOff>
    </xdr:from>
    <xdr:ext cx="599010" cy="259045"/>
    <xdr:sp macro="" textlink="">
      <xdr:nvSpPr>
        <xdr:cNvPr id="184" name="テキスト ボックス 183"/>
        <xdr:cNvSpPr txBox="1"/>
      </xdr:nvSpPr>
      <xdr:spPr>
        <a:xfrm>
          <a:off x="3497794" y="12693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151,972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157987</xdr:rowOff>
    </xdr:from>
    <xdr:to>
      <xdr:col>4</xdr:col>
      <xdr:colOff>155575</xdr:colOff>
      <xdr:row>78</xdr:row>
      <xdr:rowOff>24236</xdr:rowOff>
    </xdr:to>
    <xdr:cxnSp macro="">
      <xdr:nvCxnSpPr>
        <xdr:cNvPr id="185" name="直線コネクタ 184"/>
        <xdr:cNvCxnSpPr/>
      </xdr:nvCxnSpPr>
      <xdr:spPr>
        <a:xfrm flipV="1">
          <a:off x="2019300" y="13359637"/>
          <a:ext cx="889000" cy="37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160344</xdr:rowOff>
    </xdr:from>
    <xdr:to>
      <xdr:col>4</xdr:col>
      <xdr:colOff>206375</xdr:colOff>
      <xdr:row>76</xdr:row>
      <xdr:rowOff>90494</xdr:rowOff>
    </xdr:to>
    <xdr:sp macro="" textlink="">
      <xdr:nvSpPr>
        <xdr:cNvPr id="186" name="フローチャート : 判断 185"/>
        <xdr:cNvSpPr/>
      </xdr:nvSpPr>
      <xdr:spPr>
        <a:xfrm>
          <a:off x="2857500" y="1301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107020</xdr:rowOff>
    </xdr:from>
    <xdr:ext cx="599010" cy="259045"/>
    <xdr:sp macro="" textlink="">
      <xdr:nvSpPr>
        <xdr:cNvPr id="187" name="テキスト ボックス 186"/>
        <xdr:cNvSpPr txBox="1"/>
      </xdr:nvSpPr>
      <xdr:spPr>
        <a:xfrm>
          <a:off x="2608794" y="1279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142,687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119311</xdr:rowOff>
    </xdr:from>
    <xdr:to>
      <xdr:col>2</xdr:col>
      <xdr:colOff>638175</xdr:colOff>
      <xdr:row>78</xdr:row>
      <xdr:rowOff>24236</xdr:rowOff>
    </xdr:to>
    <xdr:cxnSp macro="">
      <xdr:nvCxnSpPr>
        <xdr:cNvPr id="188" name="直線コネクタ 187"/>
        <xdr:cNvCxnSpPr/>
      </xdr:nvCxnSpPr>
      <xdr:spPr>
        <a:xfrm>
          <a:off x="1130300" y="13320961"/>
          <a:ext cx="889000" cy="76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28691</xdr:rowOff>
    </xdr:from>
    <xdr:to>
      <xdr:col>3</xdr:col>
      <xdr:colOff>3175</xdr:colOff>
      <xdr:row>76</xdr:row>
      <xdr:rowOff>130291</xdr:rowOff>
    </xdr:to>
    <xdr:sp macro="" textlink="">
      <xdr:nvSpPr>
        <xdr:cNvPr id="189" name="フローチャート : 判断 188"/>
        <xdr:cNvSpPr/>
      </xdr:nvSpPr>
      <xdr:spPr>
        <a:xfrm>
          <a:off x="1968500" y="13058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146818</xdr:rowOff>
    </xdr:from>
    <xdr:ext cx="599010" cy="259045"/>
    <xdr:sp macro="" textlink="">
      <xdr:nvSpPr>
        <xdr:cNvPr id="190" name="テキスト ボックス 189"/>
        <xdr:cNvSpPr txBox="1"/>
      </xdr:nvSpPr>
      <xdr:spPr>
        <a:xfrm>
          <a:off x="1719794" y="12834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139,031</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33634</xdr:rowOff>
    </xdr:from>
    <xdr:to>
      <xdr:col>1</xdr:col>
      <xdr:colOff>485775</xdr:colOff>
      <xdr:row>76</xdr:row>
      <xdr:rowOff>135234</xdr:rowOff>
    </xdr:to>
    <xdr:sp macro="" textlink="">
      <xdr:nvSpPr>
        <xdr:cNvPr id="191" name="フローチャート : 判断 190"/>
        <xdr:cNvSpPr/>
      </xdr:nvSpPr>
      <xdr:spPr>
        <a:xfrm>
          <a:off x="1079500" y="1306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151761</xdr:rowOff>
    </xdr:from>
    <xdr:ext cx="599010" cy="259045"/>
    <xdr:sp macro="" textlink="">
      <xdr:nvSpPr>
        <xdr:cNvPr id="192" name="テキスト ボックス 191"/>
        <xdr:cNvSpPr txBox="1"/>
      </xdr:nvSpPr>
      <xdr:spPr>
        <a:xfrm>
          <a:off x="830794" y="12839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138,577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30542</xdr:rowOff>
    </xdr:from>
    <xdr:to>
      <xdr:col>6</xdr:col>
      <xdr:colOff>561975</xdr:colOff>
      <xdr:row>77</xdr:row>
      <xdr:rowOff>132142</xdr:rowOff>
    </xdr:to>
    <xdr:sp macro="" textlink="">
      <xdr:nvSpPr>
        <xdr:cNvPr id="198" name="円/楕円 197"/>
        <xdr:cNvSpPr/>
      </xdr:nvSpPr>
      <xdr:spPr>
        <a:xfrm>
          <a:off x="4584700" y="1323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8969</xdr:rowOff>
    </xdr:from>
    <xdr:ext cx="599010" cy="259045"/>
    <xdr:sp macro="" textlink="">
      <xdr:nvSpPr>
        <xdr:cNvPr id="199" name="民生費該当値テキスト"/>
        <xdr:cNvSpPr txBox="1"/>
      </xdr:nvSpPr>
      <xdr:spPr>
        <a:xfrm>
          <a:off x="4686300" y="13210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123,111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30586</xdr:rowOff>
    </xdr:from>
    <xdr:to>
      <xdr:col>5</xdr:col>
      <xdr:colOff>409575</xdr:colOff>
      <xdr:row>77</xdr:row>
      <xdr:rowOff>132186</xdr:rowOff>
    </xdr:to>
    <xdr:sp macro="" textlink="">
      <xdr:nvSpPr>
        <xdr:cNvPr id="200" name="円/楕円 199"/>
        <xdr:cNvSpPr/>
      </xdr:nvSpPr>
      <xdr:spPr>
        <a:xfrm>
          <a:off x="3746500" y="1323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123313</xdr:rowOff>
    </xdr:from>
    <xdr:ext cx="599010" cy="259045"/>
    <xdr:sp macro="" textlink="">
      <xdr:nvSpPr>
        <xdr:cNvPr id="201" name="テキスト ボックス 200"/>
        <xdr:cNvSpPr txBox="1"/>
      </xdr:nvSpPr>
      <xdr:spPr>
        <a:xfrm>
          <a:off x="3497794" y="13324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123,107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107187</xdr:rowOff>
    </xdr:from>
    <xdr:to>
      <xdr:col>4</xdr:col>
      <xdr:colOff>206375</xdr:colOff>
      <xdr:row>78</xdr:row>
      <xdr:rowOff>37337</xdr:rowOff>
    </xdr:to>
    <xdr:sp macro="" textlink="">
      <xdr:nvSpPr>
        <xdr:cNvPr id="202" name="円/楕円 201"/>
        <xdr:cNvSpPr/>
      </xdr:nvSpPr>
      <xdr:spPr>
        <a:xfrm>
          <a:off x="2857500" y="1330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28464</xdr:rowOff>
    </xdr:from>
    <xdr:ext cx="599010" cy="259045"/>
    <xdr:sp macro="" textlink="">
      <xdr:nvSpPr>
        <xdr:cNvPr id="203" name="テキスト ボックス 202"/>
        <xdr:cNvSpPr txBox="1"/>
      </xdr:nvSpPr>
      <xdr:spPr>
        <a:xfrm>
          <a:off x="2608794" y="13401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116,070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144886</xdr:rowOff>
    </xdr:from>
    <xdr:to>
      <xdr:col>3</xdr:col>
      <xdr:colOff>3175</xdr:colOff>
      <xdr:row>78</xdr:row>
      <xdr:rowOff>75036</xdr:rowOff>
    </xdr:to>
    <xdr:sp macro="" textlink="">
      <xdr:nvSpPr>
        <xdr:cNvPr id="204" name="円/楕円 203"/>
        <xdr:cNvSpPr/>
      </xdr:nvSpPr>
      <xdr:spPr>
        <a:xfrm>
          <a:off x="1968500" y="1334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66163</xdr:rowOff>
    </xdr:from>
    <xdr:ext cx="599010" cy="259045"/>
    <xdr:sp macro="" textlink="">
      <xdr:nvSpPr>
        <xdr:cNvPr id="205" name="テキスト ボックス 204"/>
        <xdr:cNvSpPr txBox="1"/>
      </xdr:nvSpPr>
      <xdr:spPr>
        <a:xfrm>
          <a:off x="1719794" y="13439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112,607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68511</xdr:rowOff>
    </xdr:from>
    <xdr:to>
      <xdr:col>1</xdr:col>
      <xdr:colOff>485775</xdr:colOff>
      <xdr:row>77</xdr:row>
      <xdr:rowOff>170111</xdr:rowOff>
    </xdr:to>
    <xdr:sp macro="" textlink="">
      <xdr:nvSpPr>
        <xdr:cNvPr id="206" name="円/楕円 205"/>
        <xdr:cNvSpPr/>
      </xdr:nvSpPr>
      <xdr:spPr>
        <a:xfrm>
          <a:off x="1079500" y="1327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161238</xdr:rowOff>
    </xdr:from>
    <xdr:ext cx="599010" cy="259045"/>
    <xdr:sp macro="" textlink="">
      <xdr:nvSpPr>
        <xdr:cNvPr id="207" name="テキスト ボックス 206"/>
        <xdr:cNvSpPr txBox="1"/>
      </xdr:nvSpPr>
      <xdr:spPr>
        <a:xfrm>
          <a:off x="830794" y="13362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119,623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33,832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109962</xdr:rowOff>
    </xdr:from>
    <xdr:to>
      <xdr:col>6</xdr:col>
      <xdr:colOff>510540</xdr:colOff>
      <xdr:row>99</xdr:row>
      <xdr:rowOff>1149</xdr:rowOff>
    </xdr:to>
    <xdr:cxnSp macro="">
      <xdr:nvCxnSpPr>
        <xdr:cNvPr id="232" name="直線コネクタ 231"/>
        <xdr:cNvCxnSpPr/>
      </xdr:nvCxnSpPr>
      <xdr:spPr>
        <a:xfrm flipV="1">
          <a:off x="4633595" y="15711912"/>
          <a:ext cx="1270" cy="1262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4976</xdr:rowOff>
    </xdr:from>
    <xdr:ext cx="534377" cy="259045"/>
    <xdr:sp macro="" textlink="">
      <xdr:nvSpPr>
        <xdr:cNvPr id="233" name="衛生費最小値テキスト"/>
        <xdr:cNvSpPr txBox="1"/>
      </xdr:nvSpPr>
      <xdr:spPr>
        <a:xfrm>
          <a:off x="4686300" y="1697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22,273</a:t>
          </a:r>
          <a:endParaRPr kumimoji="1" lang="ja-JP" altLang="en-US" sz="1000" b="1">
            <a:latin typeface="ＭＳ Ｐゴシック"/>
          </a:endParaRPr>
        </a:p>
      </xdr:txBody>
    </xdr:sp>
    <xdr:clientData/>
  </xdr:oneCellAnchor>
  <xdr:twoCellAnchor>
    <xdr:from>
      <xdr:col>6</xdr:col>
      <xdr:colOff>422275</xdr:colOff>
      <xdr:row>99</xdr:row>
      <xdr:rowOff>1149</xdr:rowOff>
    </xdr:from>
    <xdr:to>
      <xdr:col>6</xdr:col>
      <xdr:colOff>600075</xdr:colOff>
      <xdr:row>99</xdr:row>
      <xdr:rowOff>1149</xdr:rowOff>
    </xdr:to>
    <xdr:cxnSp macro="">
      <xdr:nvCxnSpPr>
        <xdr:cNvPr id="234" name="直線コネクタ 233"/>
        <xdr:cNvCxnSpPr/>
      </xdr:nvCxnSpPr>
      <xdr:spPr>
        <a:xfrm>
          <a:off x="4546600" y="1697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56639</xdr:rowOff>
    </xdr:from>
    <xdr:ext cx="534377" cy="259045"/>
    <xdr:sp macro="" textlink="">
      <xdr:nvSpPr>
        <xdr:cNvPr id="235" name="衛生費最大値テキスト"/>
        <xdr:cNvSpPr txBox="1"/>
      </xdr:nvSpPr>
      <xdr:spPr>
        <a:xfrm>
          <a:off x="4686300" y="1548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88,561</a:t>
          </a:r>
          <a:endParaRPr kumimoji="1" lang="ja-JP" altLang="en-US" sz="1000" b="1">
            <a:latin typeface="ＭＳ Ｐゴシック"/>
          </a:endParaRPr>
        </a:p>
      </xdr:txBody>
    </xdr:sp>
    <xdr:clientData/>
  </xdr:oneCellAnchor>
  <xdr:twoCellAnchor>
    <xdr:from>
      <xdr:col>6</xdr:col>
      <xdr:colOff>422275</xdr:colOff>
      <xdr:row>91</xdr:row>
      <xdr:rowOff>109962</xdr:rowOff>
    </xdr:from>
    <xdr:to>
      <xdr:col>6</xdr:col>
      <xdr:colOff>600075</xdr:colOff>
      <xdr:row>91</xdr:row>
      <xdr:rowOff>109962</xdr:rowOff>
    </xdr:to>
    <xdr:cxnSp macro="">
      <xdr:nvCxnSpPr>
        <xdr:cNvPr id="236" name="直線コネクタ 235"/>
        <xdr:cNvCxnSpPr/>
      </xdr:nvCxnSpPr>
      <xdr:spPr>
        <a:xfrm>
          <a:off x="4546600" y="15711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78873</xdr:rowOff>
    </xdr:from>
    <xdr:to>
      <xdr:col>6</xdr:col>
      <xdr:colOff>511175</xdr:colOff>
      <xdr:row>97</xdr:row>
      <xdr:rowOff>91656</xdr:rowOff>
    </xdr:to>
    <xdr:cxnSp macro="">
      <xdr:nvCxnSpPr>
        <xdr:cNvPr id="237" name="直線コネクタ 236"/>
        <xdr:cNvCxnSpPr/>
      </xdr:nvCxnSpPr>
      <xdr:spPr>
        <a:xfrm flipV="1">
          <a:off x="3797300" y="16709523"/>
          <a:ext cx="838200" cy="1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52506</xdr:rowOff>
    </xdr:from>
    <xdr:ext cx="534377" cy="259045"/>
    <xdr:sp macro="" textlink="">
      <xdr:nvSpPr>
        <xdr:cNvPr id="238" name="衛生費平均値テキスト"/>
        <xdr:cNvSpPr txBox="1"/>
      </xdr:nvSpPr>
      <xdr:spPr>
        <a:xfrm>
          <a:off x="4686300" y="16683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33,778</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74079</xdr:rowOff>
    </xdr:from>
    <xdr:to>
      <xdr:col>6</xdr:col>
      <xdr:colOff>561975</xdr:colOff>
      <xdr:row>98</xdr:row>
      <xdr:rowOff>4229</xdr:rowOff>
    </xdr:to>
    <xdr:sp macro="" textlink="">
      <xdr:nvSpPr>
        <xdr:cNvPr id="239" name="フローチャート : 判断 238"/>
        <xdr:cNvSpPr/>
      </xdr:nvSpPr>
      <xdr:spPr>
        <a:xfrm>
          <a:off x="4584700" y="1670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91656</xdr:rowOff>
    </xdr:from>
    <xdr:to>
      <xdr:col>5</xdr:col>
      <xdr:colOff>358775</xdr:colOff>
      <xdr:row>97</xdr:row>
      <xdr:rowOff>107714</xdr:rowOff>
    </xdr:to>
    <xdr:cxnSp macro="">
      <xdr:nvCxnSpPr>
        <xdr:cNvPr id="240" name="直線コネクタ 239"/>
        <xdr:cNvCxnSpPr/>
      </xdr:nvCxnSpPr>
      <xdr:spPr>
        <a:xfrm flipV="1">
          <a:off x="2908300" y="16722306"/>
          <a:ext cx="889000" cy="1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108522</xdr:rowOff>
    </xdr:from>
    <xdr:to>
      <xdr:col>5</xdr:col>
      <xdr:colOff>409575</xdr:colOff>
      <xdr:row>98</xdr:row>
      <xdr:rowOff>38672</xdr:rowOff>
    </xdr:to>
    <xdr:sp macro="" textlink="">
      <xdr:nvSpPr>
        <xdr:cNvPr id="241" name="フローチャート : 判断 240"/>
        <xdr:cNvSpPr/>
      </xdr:nvSpPr>
      <xdr:spPr>
        <a:xfrm>
          <a:off x="3746500" y="1673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29799</xdr:rowOff>
    </xdr:from>
    <xdr:ext cx="534377" cy="259045"/>
    <xdr:sp macro="" textlink="">
      <xdr:nvSpPr>
        <xdr:cNvPr id="242" name="テキスト ボックス 241"/>
        <xdr:cNvSpPr txBox="1"/>
      </xdr:nvSpPr>
      <xdr:spPr>
        <a:xfrm>
          <a:off x="3530111" y="1683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31,970</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92114</xdr:rowOff>
    </xdr:from>
    <xdr:to>
      <xdr:col>4</xdr:col>
      <xdr:colOff>155575</xdr:colOff>
      <xdr:row>97</xdr:row>
      <xdr:rowOff>107714</xdr:rowOff>
    </xdr:to>
    <xdr:cxnSp macro="">
      <xdr:nvCxnSpPr>
        <xdr:cNvPr id="243" name="直線コネクタ 242"/>
        <xdr:cNvCxnSpPr/>
      </xdr:nvCxnSpPr>
      <xdr:spPr>
        <a:xfrm>
          <a:off x="2019300" y="16722764"/>
          <a:ext cx="889000" cy="1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137097</xdr:rowOff>
    </xdr:from>
    <xdr:to>
      <xdr:col>4</xdr:col>
      <xdr:colOff>206375</xdr:colOff>
      <xdr:row>98</xdr:row>
      <xdr:rowOff>67247</xdr:rowOff>
    </xdr:to>
    <xdr:sp macro="" textlink="">
      <xdr:nvSpPr>
        <xdr:cNvPr id="244" name="フローチャート : 判断 243"/>
        <xdr:cNvSpPr/>
      </xdr:nvSpPr>
      <xdr:spPr>
        <a:xfrm>
          <a:off x="2857500" y="16767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58374</xdr:rowOff>
    </xdr:from>
    <xdr:ext cx="534377" cy="259045"/>
    <xdr:sp macro="" textlink="">
      <xdr:nvSpPr>
        <xdr:cNvPr id="245" name="テキスト ボックス 244"/>
        <xdr:cNvSpPr txBox="1"/>
      </xdr:nvSpPr>
      <xdr:spPr>
        <a:xfrm>
          <a:off x="2641111" y="1686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30,470</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59480</xdr:rowOff>
    </xdr:from>
    <xdr:to>
      <xdr:col>2</xdr:col>
      <xdr:colOff>638175</xdr:colOff>
      <xdr:row>97</xdr:row>
      <xdr:rowOff>92114</xdr:rowOff>
    </xdr:to>
    <xdr:cxnSp macro="">
      <xdr:nvCxnSpPr>
        <xdr:cNvPr id="246" name="直線コネクタ 245"/>
        <xdr:cNvCxnSpPr/>
      </xdr:nvCxnSpPr>
      <xdr:spPr>
        <a:xfrm>
          <a:off x="1130300" y="16690130"/>
          <a:ext cx="889000" cy="3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127285</xdr:rowOff>
    </xdr:from>
    <xdr:to>
      <xdr:col>3</xdr:col>
      <xdr:colOff>3175</xdr:colOff>
      <xdr:row>98</xdr:row>
      <xdr:rowOff>57435</xdr:rowOff>
    </xdr:to>
    <xdr:sp macro="" textlink="">
      <xdr:nvSpPr>
        <xdr:cNvPr id="247" name="フローチャート : 判断 246"/>
        <xdr:cNvSpPr/>
      </xdr:nvSpPr>
      <xdr:spPr>
        <a:xfrm>
          <a:off x="1968500" y="16757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48562</xdr:rowOff>
    </xdr:from>
    <xdr:ext cx="534377" cy="259045"/>
    <xdr:sp macro="" textlink="">
      <xdr:nvSpPr>
        <xdr:cNvPr id="248" name="テキスト ボックス 247"/>
        <xdr:cNvSpPr txBox="1"/>
      </xdr:nvSpPr>
      <xdr:spPr>
        <a:xfrm>
          <a:off x="1752111" y="16850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30,985</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84271</xdr:rowOff>
    </xdr:from>
    <xdr:to>
      <xdr:col>1</xdr:col>
      <xdr:colOff>485775</xdr:colOff>
      <xdr:row>98</xdr:row>
      <xdr:rowOff>14421</xdr:rowOff>
    </xdr:to>
    <xdr:sp macro="" textlink="">
      <xdr:nvSpPr>
        <xdr:cNvPr id="249" name="フローチャート : 判断 248"/>
        <xdr:cNvSpPr/>
      </xdr:nvSpPr>
      <xdr:spPr>
        <a:xfrm>
          <a:off x="1079500" y="1671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5548</xdr:rowOff>
    </xdr:from>
    <xdr:ext cx="534377" cy="259045"/>
    <xdr:sp macro="" textlink="">
      <xdr:nvSpPr>
        <xdr:cNvPr id="250" name="テキスト ボックス 249"/>
        <xdr:cNvSpPr txBox="1"/>
      </xdr:nvSpPr>
      <xdr:spPr>
        <a:xfrm>
          <a:off x="863111" y="1680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33,243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28073</xdr:rowOff>
    </xdr:from>
    <xdr:to>
      <xdr:col>6</xdr:col>
      <xdr:colOff>561975</xdr:colOff>
      <xdr:row>97</xdr:row>
      <xdr:rowOff>129673</xdr:rowOff>
    </xdr:to>
    <xdr:sp macro="" textlink="">
      <xdr:nvSpPr>
        <xdr:cNvPr id="256" name="円/楕円 255"/>
        <xdr:cNvSpPr/>
      </xdr:nvSpPr>
      <xdr:spPr>
        <a:xfrm>
          <a:off x="4584700" y="1665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50950</xdr:rowOff>
    </xdr:from>
    <xdr:ext cx="534377" cy="259045"/>
    <xdr:sp macro="" textlink="">
      <xdr:nvSpPr>
        <xdr:cNvPr id="257" name="衛生費該当値テキスト"/>
        <xdr:cNvSpPr txBox="1"/>
      </xdr:nvSpPr>
      <xdr:spPr>
        <a:xfrm>
          <a:off x="4686300" y="1651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36,193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40856</xdr:rowOff>
    </xdr:from>
    <xdr:to>
      <xdr:col>5</xdr:col>
      <xdr:colOff>409575</xdr:colOff>
      <xdr:row>97</xdr:row>
      <xdr:rowOff>142456</xdr:rowOff>
    </xdr:to>
    <xdr:sp macro="" textlink="">
      <xdr:nvSpPr>
        <xdr:cNvPr id="258" name="円/楕円 257"/>
        <xdr:cNvSpPr/>
      </xdr:nvSpPr>
      <xdr:spPr>
        <a:xfrm>
          <a:off x="3746500" y="1667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158983</xdr:rowOff>
    </xdr:from>
    <xdr:ext cx="534377" cy="259045"/>
    <xdr:sp macro="" textlink="">
      <xdr:nvSpPr>
        <xdr:cNvPr id="259" name="テキスト ボックス 258"/>
        <xdr:cNvSpPr txBox="1"/>
      </xdr:nvSpPr>
      <xdr:spPr>
        <a:xfrm>
          <a:off x="3530111" y="1644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35,522</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56914</xdr:rowOff>
    </xdr:from>
    <xdr:to>
      <xdr:col>4</xdr:col>
      <xdr:colOff>206375</xdr:colOff>
      <xdr:row>97</xdr:row>
      <xdr:rowOff>158514</xdr:rowOff>
    </xdr:to>
    <xdr:sp macro="" textlink="">
      <xdr:nvSpPr>
        <xdr:cNvPr id="260" name="円/楕円 259"/>
        <xdr:cNvSpPr/>
      </xdr:nvSpPr>
      <xdr:spPr>
        <a:xfrm>
          <a:off x="2857500" y="1668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3591</xdr:rowOff>
    </xdr:from>
    <xdr:ext cx="534377" cy="259045"/>
    <xdr:sp macro="" textlink="">
      <xdr:nvSpPr>
        <xdr:cNvPr id="261" name="テキスト ボックス 260"/>
        <xdr:cNvSpPr txBox="1"/>
      </xdr:nvSpPr>
      <xdr:spPr>
        <a:xfrm>
          <a:off x="2641111" y="1646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34,679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41314</xdr:rowOff>
    </xdr:from>
    <xdr:to>
      <xdr:col>3</xdr:col>
      <xdr:colOff>3175</xdr:colOff>
      <xdr:row>97</xdr:row>
      <xdr:rowOff>142914</xdr:rowOff>
    </xdr:to>
    <xdr:sp macro="" textlink="">
      <xdr:nvSpPr>
        <xdr:cNvPr id="262" name="円/楕円 261"/>
        <xdr:cNvSpPr/>
      </xdr:nvSpPr>
      <xdr:spPr>
        <a:xfrm>
          <a:off x="1968500" y="1667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159441</xdr:rowOff>
    </xdr:from>
    <xdr:ext cx="534377" cy="259045"/>
    <xdr:sp macro="" textlink="">
      <xdr:nvSpPr>
        <xdr:cNvPr id="263" name="テキスト ボックス 262"/>
        <xdr:cNvSpPr txBox="1"/>
      </xdr:nvSpPr>
      <xdr:spPr>
        <a:xfrm>
          <a:off x="1752111" y="1644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35,498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8680</xdr:rowOff>
    </xdr:from>
    <xdr:to>
      <xdr:col>1</xdr:col>
      <xdr:colOff>485775</xdr:colOff>
      <xdr:row>97</xdr:row>
      <xdr:rowOff>110280</xdr:rowOff>
    </xdr:to>
    <xdr:sp macro="" textlink="">
      <xdr:nvSpPr>
        <xdr:cNvPr id="264" name="円/楕円 263"/>
        <xdr:cNvSpPr/>
      </xdr:nvSpPr>
      <xdr:spPr>
        <a:xfrm>
          <a:off x="1079500" y="1663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126807</xdr:rowOff>
    </xdr:from>
    <xdr:ext cx="534377" cy="259045"/>
    <xdr:sp macro="" textlink="">
      <xdr:nvSpPr>
        <xdr:cNvPr id="265" name="テキスト ボックス 264"/>
        <xdr:cNvSpPr txBox="1"/>
      </xdr:nvSpPr>
      <xdr:spPr>
        <a:xfrm>
          <a:off x="863111" y="16414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37,211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79121</xdr:rowOff>
    </xdr:from>
    <xdr:to>
      <xdr:col>15</xdr:col>
      <xdr:colOff>180340</xdr:colOff>
      <xdr:row>39</xdr:row>
      <xdr:rowOff>33782</xdr:rowOff>
    </xdr:to>
    <xdr:cxnSp macro="">
      <xdr:nvCxnSpPr>
        <xdr:cNvPr id="289" name="直線コネクタ 288"/>
        <xdr:cNvCxnSpPr/>
      </xdr:nvCxnSpPr>
      <xdr:spPr>
        <a:xfrm flipV="1">
          <a:off x="10475595" y="5394071"/>
          <a:ext cx="1270" cy="1326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37609</xdr:rowOff>
    </xdr:from>
    <xdr:ext cx="313932" cy="259045"/>
    <xdr:sp macro="" textlink="">
      <xdr:nvSpPr>
        <xdr:cNvPr id="290" name="労働費最小値テキスト"/>
        <xdr:cNvSpPr txBox="1"/>
      </xdr:nvSpPr>
      <xdr:spPr>
        <a:xfrm>
          <a:off x="10528300" y="67241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15</xdr:col>
      <xdr:colOff>92075</xdr:colOff>
      <xdr:row>39</xdr:row>
      <xdr:rowOff>33782</xdr:rowOff>
    </xdr:from>
    <xdr:to>
      <xdr:col>15</xdr:col>
      <xdr:colOff>269875</xdr:colOff>
      <xdr:row>39</xdr:row>
      <xdr:rowOff>33782</xdr:rowOff>
    </xdr:to>
    <xdr:cxnSp macro="">
      <xdr:nvCxnSpPr>
        <xdr:cNvPr id="291" name="直線コネクタ 290"/>
        <xdr:cNvCxnSpPr/>
      </xdr:nvCxnSpPr>
      <xdr:spPr>
        <a:xfrm>
          <a:off x="10388600" y="672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25798</xdr:rowOff>
    </xdr:from>
    <xdr:ext cx="469744" cy="259045"/>
    <xdr:sp macro="" textlink="">
      <xdr:nvSpPr>
        <xdr:cNvPr id="292" name="労働費最大値テキスト"/>
        <xdr:cNvSpPr txBox="1"/>
      </xdr:nvSpPr>
      <xdr:spPr>
        <a:xfrm>
          <a:off x="10528300" y="516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3,509</a:t>
          </a:r>
          <a:endParaRPr kumimoji="1" lang="ja-JP" altLang="en-US" sz="1000" b="1">
            <a:latin typeface="ＭＳ Ｐゴシック"/>
          </a:endParaRPr>
        </a:p>
      </xdr:txBody>
    </xdr:sp>
    <xdr:clientData/>
  </xdr:oneCellAnchor>
  <xdr:twoCellAnchor>
    <xdr:from>
      <xdr:col>15</xdr:col>
      <xdr:colOff>92075</xdr:colOff>
      <xdr:row>31</xdr:row>
      <xdr:rowOff>79121</xdr:rowOff>
    </xdr:from>
    <xdr:to>
      <xdr:col>15</xdr:col>
      <xdr:colOff>269875</xdr:colOff>
      <xdr:row>31</xdr:row>
      <xdr:rowOff>79121</xdr:rowOff>
    </xdr:to>
    <xdr:cxnSp macro="">
      <xdr:nvCxnSpPr>
        <xdr:cNvPr id="293" name="直線コネクタ 292"/>
        <xdr:cNvCxnSpPr/>
      </xdr:nvCxnSpPr>
      <xdr:spPr>
        <a:xfrm>
          <a:off x="10388600" y="5394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148082</xdr:rowOff>
    </xdr:from>
    <xdr:to>
      <xdr:col>15</xdr:col>
      <xdr:colOff>180975</xdr:colOff>
      <xdr:row>37</xdr:row>
      <xdr:rowOff>170942</xdr:rowOff>
    </xdr:to>
    <xdr:cxnSp macro="">
      <xdr:nvCxnSpPr>
        <xdr:cNvPr id="294" name="直線コネクタ 293"/>
        <xdr:cNvCxnSpPr/>
      </xdr:nvCxnSpPr>
      <xdr:spPr>
        <a:xfrm>
          <a:off x="9639300" y="649173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63009</xdr:rowOff>
    </xdr:from>
    <xdr:ext cx="378565" cy="259045"/>
    <xdr:sp macro="" textlink="">
      <xdr:nvSpPr>
        <xdr:cNvPr id="295" name="労働費平均値テキスト"/>
        <xdr:cNvSpPr txBox="1"/>
      </xdr:nvSpPr>
      <xdr:spPr>
        <a:xfrm>
          <a:off x="10528300" y="62352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40132</xdr:rowOff>
    </xdr:from>
    <xdr:to>
      <xdr:col>15</xdr:col>
      <xdr:colOff>231775</xdr:colOff>
      <xdr:row>37</xdr:row>
      <xdr:rowOff>141732</xdr:rowOff>
    </xdr:to>
    <xdr:sp macro="" textlink="">
      <xdr:nvSpPr>
        <xdr:cNvPr id="296" name="フローチャート : 判断 295"/>
        <xdr:cNvSpPr/>
      </xdr:nvSpPr>
      <xdr:spPr>
        <a:xfrm>
          <a:off x="10426700" y="638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110744</xdr:rowOff>
    </xdr:from>
    <xdr:to>
      <xdr:col>14</xdr:col>
      <xdr:colOff>28575</xdr:colOff>
      <xdr:row>37</xdr:row>
      <xdr:rowOff>148082</xdr:rowOff>
    </xdr:to>
    <xdr:cxnSp macro="">
      <xdr:nvCxnSpPr>
        <xdr:cNvPr id="297" name="直線コネクタ 296"/>
        <xdr:cNvCxnSpPr/>
      </xdr:nvCxnSpPr>
      <xdr:spPr>
        <a:xfrm>
          <a:off x="8750300" y="6454394"/>
          <a:ext cx="88900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143383</xdr:rowOff>
    </xdr:from>
    <xdr:to>
      <xdr:col>14</xdr:col>
      <xdr:colOff>79375</xdr:colOff>
      <xdr:row>37</xdr:row>
      <xdr:rowOff>73533</xdr:rowOff>
    </xdr:to>
    <xdr:sp macro="" textlink="">
      <xdr:nvSpPr>
        <xdr:cNvPr id="298" name="フローチャート : 判断 297"/>
        <xdr:cNvSpPr/>
      </xdr:nvSpPr>
      <xdr:spPr>
        <a:xfrm>
          <a:off x="9588500" y="631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90060</xdr:rowOff>
    </xdr:from>
    <xdr:ext cx="378565" cy="259045"/>
    <xdr:sp macro="" textlink="">
      <xdr:nvSpPr>
        <xdr:cNvPr id="299" name="テキスト ボックス 298"/>
        <xdr:cNvSpPr txBox="1"/>
      </xdr:nvSpPr>
      <xdr:spPr>
        <a:xfrm>
          <a:off x="9450017" y="6090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26162</xdr:rowOff>
    </xdr:from>
    <xdr:to>
      <xdr:col>12</xdr:col>
      <xdr:colOff>511175</xdr:colOff>
      <xdr:row>37</xdr:row>
      <xdr:rowOff>110744</xdr:rowOff>
    </xdr:to>
    <xdr:cxnSp macro="">
      <xdr:nvCxnSpPr>
        <xdr:cNvPr id="300" name="直線コネクタ 299"/>
        <xdr:cNvCxnSpPr/>
      </xdr:nvCxnSpPr>
      <xdr:spPr>
        <a:xfrm>
          <a:off x="7861300" y="6369812"/>
          <a:ext cx="8890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59944</xdr:rowOff>
    </xdr:from>
    <xdr:to>
      <xdr:col>12</xdr:col>
      <xdr:colOff>561975</xdr:colOff>
      <xdr:row>36</xdr:row>
      <xdr:rowOff>161544</xdr:rowOff>
    </xdr:to>
    <xdr:sp macro="" textlink="">
      <xdr:nvSpPr>
        <xdr:cNvPr id="301" name="フローチャート : 判断 300"/>
        <xdr:cNvSpPr/>
      </xdr:nvSpPr>
      <xdr:spPr>
        <a:xfrm>
          <a:off x="8699500" y="623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6621</xdr:rowOff>
    </xdr:from>
    <xdr:ext cx="469744" cy="259045"/>
    <xdr:sp macro="" textlink="">
      <xdr:nvSpPr>
        <xdr:cNvPr id="302" name="テキスト ボックス 301"/>
        <xdr:cNvSpPr txBox="1"/>
      </xdr:nvSpPr>
      <xdr:spPr>
        <a:xfrm>
          <a:off x="8515427" y="6007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1,176</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54737</xdr:rowOff>
    </xdr:from>
    <xdr:to>
      <xdr:col>11</xdr:col>
      <xdr:colOff>307975</xdr:colOff>
      <xdr:row>37</xdr:row>
      <xdr:rowOff>26162</xdr:rowOff>
    </xdr:to>
    <xdr:cxnSp macro="">
      <xdr:nvCxnSpPr>
        <xdr:cNvPr id="303" name="直線コネクタ 302"/>
        <xdr:cNvCxnSpPr/>
      </xdr:nvCxnSpPr>
      <xdr:spPr>
        <a:xfrm>
          <a:off x="6972300" y="6055487"/>
          <a:ext cx="889000" cy="3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170815</xdr:rowOff>
    </xdr:from>
    <xdr:to>
      <xdr:col>11</xdr:col>
      <xdr:colOff>358775</xdr:colOff>
      <xdr:row>36</xdr:row>
      <xdr:rowOff>100965</xdr:rowOff>
    </xdr:to>
    <xdr:sp macro="" textlink="">
      <xdr:nvSpPr>
        <xdr:cNvPr id="304" name="フローチャート : 判断 303"/>
        <xdr:cNvSpPr/>
      </xdr:nvSpPr>
      <xdr:spPr>
        <a:xfrm>
          <a:off x="7810500" y="617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117492</xdr:rowOff>
    </xdr:from>
    <xdr:ext cx="469744" cy="259045"/>
    <xdr:sp macro="" textlink="">
      <xdr:nvSpPr>
        <xdr:cNvPr id="305" name="テキスト ボックス 304"/>
        <xdr:cNvSpPr txBox="1"/>
      </xdr:nvSpPr>
      <xdr:spPr>
        <a:xfrm>
          <a:off x="7626427" y="5946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118618</xdr:rowOff>
    </xdr:from>
    <xdr:to>
      <xdr:col>10</xdr:col>
      <xdr:colOff>155575</xdr:colOff>
      <xdr:row>35</xdr:row>
      <xdr:rowOff>48768</xdr:rowOff>
    </xdr:to>
    <xdr:sp macro="" textlink="">
      <xdr:nvSpPr>
        <xdr:cNvPr id="306" name="フローチャート : 判断 305"/>
        <xdr:cNvSpPr/>
      </xdr:nvSpPr>
      <xdr:spPr>
        <a:xfrm>
          <a:off x="6921500" y="594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65295</xdr:rowOff>
    </xdr:from>
    <xdr:ext cx="469744" cy="259045"/>
    <xdr:sp macro="" textlink="">
      <xdr:nvSpPr>
        <xdr:cNvPr id="307" name="テキスト ボックス 306"/>
        <xdr:cNvSpPr txBox="1"/>
      </xdr:nvSpPr>
      <xdr:spPr>
        <a:xfrm>
          <a:off x="6737427" y="5723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120142</xdr:rowOff>
    </xdr:from>
    <xdr:to>
      <xdr:col>15</xdr:col>
      <xdr:colOff>231775</xdr:colOff>
      <xdr:row>38</xdr:row>
      <xdr:rowOff>50292</xdr:rowOff>
    </xdr:to>
    <xdr:sp macro="" textlink="">
      <xdr:nvSpPr>
        <xdr:cNvPr id="313" name="円/楕円 312"/>
        <xdr:cNvSpPr/>
      </xdr:nvSpPr>
      <xdr:spPr>
        <a:xfrm>
          <a:off x="10426700" y="646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98569</xdr:rowOff>
    </xdr:from>
    <xdr:ext cx="378565" cy="259045"/>
    <xdr:sp macro="" textlink="">
      <xdr:nvSpPr>
        <xdr:cNvPr id="314" name="労働費該当値テキスト"/>
        <xdr:cNvSpPr txBox="1"/>
      </xdr:nvSpPr>
      <xdr:spPr>
        <a:xfrm>
          <a:off x="10528300" y="6442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97282</xdr:rowOff>
    </xdr:from>
    <xdr:to>
      <xdr:col>14</xdr:col>
      <xdr:colOff>79375</xdr:colOff>
      <xdr:row>38</xdr:row>
      <xdr:rowOff>27432</xdr:rowOff>
    </xdr:to>
    <xdr:sp macro="" textlink="">
      <xdr:nvSpPr>
        <xdr:cNvPr id="315" name="円/楕円 314"/>
        <xdr:cNvSpPr/>
      </xdr:nvSpPr>
      <xdr:spPr>
        <a:xfrm>
          <a:off x="9588500" y="644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18559</xdr:rowOff>
    </xdr:from>
    <xdr:ext cx="378565" cy="259045"/>
    <xdr:sp macro="" textlink="">
      <xdr:nvSpPr>
        <xdr:cNvPr id="316" name="テキスト ボックス 315"/>
        <xdr:cNvSpPr txBox="1"/>
      </xdr:nvSpPr>
      <xdr:spPr>
        <a:xfrm>
          <a:off x="9450017" y="6533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59944</xdr:rowOff>
    </xdr:from>
    <xdr:to>
      <xdr:col>12</xdr:col>
      <xdr:colOff>561975</xdr:colOff>
      <xdr:row>37</xdr:row>
      <xdr:rowOff>161544</xdr:rowOff>
    </xdr:to>
    <xdr:sp macro="" textlink="">
      <xdr:nvSpPr>
        <xdr:cNvPr id="317" name="円/楕円 316"/>
        <xdr:cNvSpPr/>
      </xdr:nvSpPr>
      <xdr:spPr>
        <a:xfrm>
          <a:off x="8699500" y="640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152671</xdr:rowOff>
    </xdr:from>
    <xdr:ext cx="378565" cy="259045"/>
    <xdr:sp macro="" textlink="">
      <xdr:nvSpPr>
        <xdr:cNvPr id="318" name="テキスト ボックス 317"/>
        <xdr:cNvSpPr txBox="1"/>
      </xdr:nvSpPr>
      <xdr:spPr>
        <a:xfrm>
          <a:off x="8561017" y="6496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146812</xdr:rowOff>
    </xdr:from>
    <xdr:to>
      <xdr:col>11</xdr:col>
      <xdr:colOff>358775</xdr:colOff>
      <xdr:row>37</xdr:row>
      <xdr:rowOff>76962</xdr:rowOff>
    </xdr:to>
    <xdr:sp macro="" textlink="">
      <xdr:nvSpPr>
        <xdr:cNvPr id="319" name="円/楕円 318"/>
        <xdr:cNvSpPr/>
      </xdr:nvSpPr>
      <xdr:spPr>
        <a:xfrm>
          <a:off x="7810500" y="631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37</xdr:row>
      <xdr:rowOff>68089</xdr:rowOff>
    </xdr:from>
    <xdr:ext cx="378565" cy="259045"/>
    <xdr:sp macro="" textlink="">
      <xdr:nvSpPr>
        <xdr:cNvPr id="320" name="テキスト ボックス 319"/>
        <xdr:cNvSpPr txBox="1"/>
      </xdr:nvSpPr>
      <xdr:spPr>
        <a:xfrm>
          <a:off x="7672017" y="64117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3937</xdr:rowOff>
    </xdr:from>
    <xdr:to>
      <xdr:col>10</xdr:col>
      <xdr:colOff>155575</xdr:colOff>
      <xdr:row>35</xdr:row>
      <xdr:rowOff>105537</xdr:rowOff>
    </xdr:to>
    <xdr:sp macro="" textlink="">
      <xdr:nvSpPr>
        <xdr:cNvPr id="321" name="円/楕円 320"/>
        <xdr:cNvSpPr/>
      </xdr:nvSpPr>
      <xdr:spPr>
        <a:xfrm>
          <a:off x="6921500" y="600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96664</xdr:rowOff>
    </xdr:from>
    <xdr:ext cx="469744" cy="259045"/>
    <xdr:sp macro="" textlink="">
      <xdr:nvSpPr>
        <xdr:cNvPr id="322" name="テキスト ボックス 321"/>
        <xdr:cNvSpPr txBox="1"/>
      </xdr:nvSpPr>
      <xdr:spPr>
        <a:xfrm>
          <a:off x="6737427" y="6097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35577</xdr:rowOff>
    </xdr:from>
    <xdr:ext cx="467179" cy="259045"/>
    <xdr:sp macro="" textlink="">
      <xdr:nvSpPr>
        <xdr:cNvPr id="336" name="テキスト ボックス 335"/>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66396</xdr:rowOff>
    </xdr:from>
    <xdr:to>
      <xdr:col>15</xdr:col>
      <xdr:colOff>180340</xdr:colOff>
      <xdr:row>59</xdr:row>
      <xdr:rowOff>36220</xdr:rowOff>
    </xdr:to>
    <xdr:cxnSp macro="">
      <xdr:nvCxnSpPr>
        <xdr:cNvPr id="346" name="直線コネクタ 345"/>
        <xdr:cNvCxnSpPr/>
      </xdr:nvCxnSpPr>
      <xdr:spPr>
        <a:xfrm flipV="1">
          <a:off x="10475595" y="8810346"/>
          <a:ext cx="1270" cy="1341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40047</xdr:rowOff>
    </xdr:from>
    <xdr:ext cx="378565" cy="259045"/>
    <xdr:sp macro="" textlink="">
      <xdr:nvSpPr>
        <xdr:cNvPr id="347" name="農林水産業費最小値テキスト"/>
        <xdr:cNvSpPr txBox="1"/>
      </xdr:nvSpPr>
      <xdr:spPr>
        <a:xfrm>
          <a:off x="10528300" y="10155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15</xdr:col>
      <xdr:colOff>92075</xdr:colOff>
      <xdr:row>59</xdr:row>
      <xdr:rowOff>36220</xdr:rowOff>
    </xdr:from>
    <xdr:to>
      <xdr:col>15</xdr:col>
      <xdr:colOff>269875</xdr:colOff>
      <xdr:row>59</xdr:row>
      <xdr:rowOff>36220</xdr:rowOff>
    </xdr:to>
    <xdr:cxnSp macro="">
      <xdr:nvCxnSpPr>
        <xdr:cNvPr id="348" name="直線コネクタ 347"/>
        <xdr:cNvCxnSpPr/>
      </xdr:nvCxnSpPr>
      <xdr:spPr>
        <a:xfrm>
          <a:off x="10388600" y="10151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13073</xdr:rowOff>
    </xdr:from>
    <xdr:ext cx="534377" cy="259045"/>
    <xdr:sp macro="" textlink="">
      <xdr:nvSpPr>
        <xdr:cNvPr id="349" name="農林水産業費最大値テキスト"/>
        <xdr:cNvSpPr txBox="1"/>
      </xdr:nvSpPr>
      <xdr:spPr>
        <a:xfrm>
          <a:off x="10528300" y="858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17,712</a:t>
          </a:r>
          <a:endParaRPr kumimoji="1" lang="ja-JP" altLang="en-US" sz="1000" b="1">
            <a:latin typeface="ＭＳ Ｐゴシック"/>
          </a:endParaRPr>
        </a:p>
      </xdr:txBody>
    </xdr:sp>
    <xdr:clientData/>
  </xdr:oneCellAnchor>
  <xdr:twoCellAnchor>
    <xdr:from>
      <xdr:col>15</xdr:col>
      <xdr:colOff>92075</xdr:colOff>
      <xdr:row>51</xdr:row>
      <xdr:rowOff>66396</xdr:rowOff>
    </xdr:from>
    <xdr:to>
      <xdr:col>15</xdr:col>
      <xdr:colOff>269875</xdr:colOff>
      <xdr:row>51</xdr:row>
      <xdr:rowOff>66396</xdr:rowOff>
    </xdr:to>
    <xdr:cxnSp macro="">
      <xdr:nvCxnSpPr>
        <xdr:cNvPr id="350" name="直線コネクタ 349"/>
        <xdr:cNvCxnSpPr/>
      </xdr:nvCxnSpPr>
      <xdr:spPr>
        <a:xfrm>
          <a:off x="10388600" y="881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107924</xdr:rowOff>
    </xdr:from>
    <xdr:to>
      <xdr:col>15</xdr:col>
      <xdr:colOff>180975</xdr:colOff>
      <xdr:row>57</xdr:row>
      <xdr:rowOff>30962</xdr:rowOff>
    </xdr:to>
    <xdr:cxnSp macro="">
      <xdr:nvCxnSpPr>
        <xdr:cNvPr id="351" name="直線コネクタ 350"/>
        <xdr:cNvCxnSpPr/>
      </xdr:nvCxnSpPr>
      <xdr:spPr>
        <a:xfrm>
          <a:off x="9639300" y="9709124"/>
          <a:ext cx="838200" cy="9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161917</xdr:rowOff>
    </xdr:from>
    <xdr:ext cx="469744" cy="259045"/>
    <xdr:sp macro="" textlink="">
      <xdr:nvSpPr>
        <xdr:cNvPr id="352" name="農林水産業費平均値テキスト"/>
        <xdr:cNvSpPr txBox="1"/>
      </xdr:nvSpPr>
      <xdr:spPr>
        <a:xfrm>
          <a:off x="10528300" y="9591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4,842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139040</xdr:rowOff>
    </xdr:from>
    <xdr:to>
      <xdr:col>15</xdr:col>
      <xdr:colOff>231775</xdr:colOff>
      <xdr:row>57</xdr:row>
      <xdr:rowOff>69190</xdr:rowOff>
    </xdr:to>
    <xdr:sp macro="" textlink="">
      <xdr:nvSpPr>
        <xdr:cNvPr id="353" name="フローチャート : 判断 352"/>
        <xdr:cNvSpPr/>
      </xdr:nvSpPr>
      <xdr:spPr>
        <a:xfrm>
          <a:off x="10426700" y="97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107924</xdr:rowOff>
    </xdr:from>
    <xdr:to>
      <xdr:col>14</xdr:col>
      <xdr:colOff>28575</xdr:colOff>
      <xdr:row>57</xdr:row>
      <xdr:rowOff>67614</xdr:rowOff>
    </xdr:to>
    <xdr:cxnSp macro="">
      <xdr:nvCxnSpPr>
        <xdr:cNvPr id="354" name="直線コネクタ 353"/>
        <xdr:cNvCxnSpPr/>
      </xdr:nvCxnSpPr>
      <xdr:spPr>
        <a:xfrm flipV="1">
          <a:off x="8750300" y="9709124"/>
          <a:ext cx="889000" cy="131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131572</xdr:rowOff>
    </xdr:from>
    <xdr:to>
      <xdr:col>14</xdr:col>
      <xdr:colOff>79375</xdr:colOff>
      <xdr:row>57</xdr:row>
      <xdr:rowOff>61722</xdr:rowOff>
    </xdr:to>
    <xdr:sp macro="" textlink="">
      <xdr:nvSpPr>
        <xdr:cNvPr id="355" name="フローチャート : 判断 354"/>
        <xdr:cNvSpPr/>
      </xdr:nvSpPr>
      <xdr:spPr>
        <a:xfrm>
          <a:off x="9588500" y="973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52849</xdr:rowOff>
    </xdr:from>
    <xdr:ext cx="469744" cy="259045"/>
    <xdr:sp macro="" textlink="">
      <xdr:nvSpPr>
        <xdr:cNvPr id="356" name="テキスト ボックス 355"/>
        <xdr:cNvSpPr txBox="1"/>
      </xdr:nvSpPr>
      <xdr:spPr>
        <a:xfrm>
          <a:off x="9404427" y="982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67614</xdr:rowOff>
    </xdr:from>
    <xdr:to>
      <xdr:col>12</xdr:col>
      <xdr:colOff>511175</xdr:colOff>
      <xdr:row>57</xdr:row>
      <xdr:rowOff>92684</xdr:rowOff>
    </xdr:to>
    <xdr:cxnSp macro="">
      <xdr:nvCxnSpPr>
        <xdr:cNvPr id="357" name="直線コネクタ 356"/>
        <xdr:cNvCxnSpPr/>
      </xdr:nvCxnSpPr>
      <xdr:spPr>
        <a:xfrm flipV="1">
          <a:off x="7861300" y="9840264"/>
          <a:ext cx="889000" cy="25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161976</xdr:rowOff>
    </xdr:from>
    <xdr:to>
      <xdr:col>12</xdr:col>
      <xdr:colOff>561975</xdr:colOff>
      <xdr:row>57</xdr:row>
      <xdr:rowOff>92126</xdr:rowOff>
    </xdr:to>
    <xdr:sp macro="" textlink="">
      <xdr:nvSpPr>
        <xdr:cNvPr id="358" name="フローチャート : 判断 357"/>
        <xdr:cNvSpPr/>
      </xdr:nvSpPr>
      <xdr:spPr>
        <a:xfrm>
          <a:off x="8699500" y="9763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108653</xdr:rowOff>
    </xdr:from>
    <xdr:ext cx="469744" cy="259045"/>
    <xdr:sp macro="" textlink="">
      <xdr:nvSpPr>
        <xdr:cNvPr id="359" name="テキスト ボックス 358"/>
        <xdr:cNvSpPr txBox="1"/>
      </xdr:nvSpPr>
      <xdr:spPr>
        <a:xfrm>
          <a:off x="8515427" y="953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84303</xdr:rowOff>
    </xdr:from>
    <xdr:to>
      <xdr:col>11</xdr:col>
      <xdr:colOff>307975</xdr:colOff>
      <xdr:row>57</xdr:row>
      <xdr:rowOff>92684</xdr:rowOff>
    </xdr:to>
    <xdr:cxnSp macro="">
      <xdr:nvCxnSpPr>
        <xdr:cNvPr id="360" name="直線コネクタ 359"/>
        <xdr:cNvCxnSpPr/>
      </xdr:nvCxnSpPr>
      <xdr:spPr>
        <a:xfrm>
          <a:off x="6972300" y="9856953"/>
          <a:ext cx="889000" cy="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151688</xdr:rowOff>
    </xdr:from>
    <xdr:to>
      <xdr:col>11</xdr:col>
      <xdr:colOff>358775</xdr:colOff>
      <xdr:row>57</xdr:row>
      <xdr:rowOff>81838</xdr:rowOff>
    </xdr:to>
    <xdr:sp macro="" textlink="">
      <xdr:nvSpPr>
        <xdr:cNvPr id="361" name="フローチャート : 判断 360"/>
        <xdr:cNvSpPr/>
      </xdr:nvSpPr>
      <xdr:spPr>
        <a:xfrm>
          <a:off x="7810500" y="975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98365</xdr:rowOff>
    </xdr:from>
    <xdr:ext cx="469744" cy="259045"/>
    <xdr:sp macro="" textlink="">
      <xdr:nvSpPr>
        <xdr:cNvPr id="362" name="テキスト ボックス 361"/>
        <xdr:cNvSpPr txBox="1"/>
      </xdr:nvSpPr>
      <xdr:spPr>
        <a:xfrm>
          <a:off x="7626427" y="9528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134391</xdr:rowOff>
    </xdr:from>
    <xdr:to>
      <xdr:col>10</xdr:col>
      <xdr:colOff>155575</xdr:colOff>
      <xdr:row>57</xdr:row>
      <xdr:rowOff>64541</xdr:rowOff>
    </xdr:to>
    <xdr:sp macro="" textlink="">
      <xdr:nvSpPr>
        <xdr:cNvPr id="363" name="フローチャート : 判断 362"/>
        <xdr:cNvSpPr/>
      </xdr:nvSpPr>
      <xdr:spPr>
        <a:xfrm>
          <a:off x="6921500" y="973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81068</xdr:rowOff>
    </xdr:from>
    <xdr:ext cx="469744" cy="259045"/>
    <xdr:sp macro="" textlink="">
      <xdr:nvSpPr>
        <xdr:cNvPr id="364" name="テキスト ボックス 363"/>
        <xdr:cNvSpPr txBox="1"/>
      </xdr:nvSpPr>
      <xdr:spPr>
        <a:xfrm>
          <a:off x="6737427" y="9510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151612</xdr:rowOff>
    </xdr:from>
    <xdr:to>
      <xdr:col>15</xdr:col>
      <xdr:colOff>231775</xdr:colOff>
      <xdr:row>57</xdr:row>
      <xdr:rowOff>81762</xdr:rowOff>
    </xdr:to>
    <xdr:sp macro="" textlink="">
      <xdr:nvSpPr>
        <xdr:cNvPr id="370" name="円/楕円 369"/>
        <xdr:cNvSpPr/>
      </xdr:nvSpPr>
      <xdr:spPr>
        <a:xfrm>
          <a:off x="10426700" y="975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130039</xdr:rowOff>
    </xdr:from>
    <xdr:ext cx="469744" cy="259045"/>
    <xdr:sp macro="" textlink="">
      <xdr:nvSpPr>
        <xdr:cNvPr id="371" name="農林水産業費該当値テキスト"/>
        <xdr:cNvSpPr txBox="1"/>
      </xdr:nvSpPr>
      <xdr:spPr>
        <a:xfrm>
          <a:off x="10528300" y="973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4,677</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57124</xdr:rowOff>
    </xdr:from>
    <xdr:to>
      <xdr:col>14</xdr:col>
      <xdr:colOff>79375</xdr:colOff>
      <xdr:row>56</xdr:row>
      <xdr:rowOff>158724</xdr:rowOff>
    </xdr:to>
    <xdr:sp macro="" textlink="">
      <xdr:nvSpPr>
        <xdr:cNvPr id="372" name="円/楕円 371"/>
        <xdr:cNvSpPr/>
      </xdr:nvSpPr>
      <xdr:spPr>
        <a:xfrm>
          <a:off x="9588500" y="965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3801</xdr:rowOff>
    </xdr:from>
    <xdr:ext cx="469744" cy="259045"/>
    <xdr:sp macro="" textlink="">
      <xdr:nvSpPr>
        <xdr:cNvPr id="373" name="テキスト ボックス 372"/>
        <xdr:cNvSpPr txBox="1"/>
      </xdr:nvSpPr>
      <xdr:spPr>
        <a:xfrm>
          <a:off x="9404427" y="9433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5,917</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16814</xdr:rowOff>
    </xdr:from>
    <xdr:to>
      <xdr:col>12</xdr:col>
      <xdr:colOff>561975</xdr:colOff>
      <xdr:row>57</xdr:row>
      <xdr:rowOff>118414</xdr:rowOff>
    </xdr:to>
    <xdr:sp macro="" textlink="">
      <xdr:nvSpPr>
        <xdr:cNvPr id="374" name="円/楕円 373"/>
        <xdr:cNvSpPr/>
      </xdr:nvSpPr>
      <xdr:spPr>
        <a:xfrm>
          <a:off x="8699500" y="978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109541</xdr:rowOff>
    </xdr:from>
    <xdr:ext cx="469744" cy="259045"/>
    <xdr:sp macro="" textlink="">
      <xdr:nvSpPr>
        <xdr:cNvPr id="375" name="テキスト ボックス 374"/>
        <xdr:cNvSpPr txBox="1"/>
      </xdr:nvSpPr>
      <xdr:spPr>
        <a:xfrm>
          <a:off x="8515427" y="9882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4,196</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41884</xdr:rowOff>
    </xdr:from>
    <xdr:to>
      <xdr:col>11</xdr:col>
      <xdr:colOff>358775</xdr:colOff>
      <xdr:row>57</xdr:row>
      <xdr:rowOff>143484</xdr:rowOff>
    </xdr:to>
    <xdr:sp macro="" textlink="">
      <xdr:nvSpPr>
        <xdr:cNvPr id="376" name="円/楕円 375"/>
        <xdr:cNvSpPr/>
      </xdr:nvSpPr>
      <xdr:spPr>
        <a:xfrm>
          <a:off x="7810500" y="981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134611</xdr:rowOff>
    </xdr:from>
    <xdr:ext cx="469744" cy="259045"/>
    <xdr:sp macro="" textlink="">
      <xdr:nvSpPr>
        <xdr:cNvPr id="377" name="テキスト ボックス 376"/>
        <xdr:cNvSpPr txBox="1"/>
      </xdr:nvSpPr>
      <xdr:spPr>
        <a:xfrm>
          <a:off x="7626427" y="990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33503</xdr:rowOff>
    </xdr:from>
    <xdr:to>
      <xdr:col>10</xdr:col>
      <xdr:colOff>155575</xdr:colOff>
      <xdr:row>57</xdr:row>
      <xdr:rowOff>135103</xdr:rowOff>
    </xdr:to>
    <xdr:sp macro="" textlink="">
      <xdr:nvSpPr>
        <xdr:cNvPr id="378" name="円/楕円 377"/>
        <xdr:cNvSpPr/>
      </xdr:nvSpPr>
      <xdr:spPr>
        <a:xfrm>
          <a:off x="6921500" y="980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126230</xdr:rowOff>
    </xdr:from>
    <xdr:ext cx="469744" cy="259045"/>
    <xdr:sp macro="" textlink="">
      <xdr:nvSpPr>
        <xdr:cNvPr id="379" name="テキスト ボックス 378"/>
        <xdr:cNvSpPr txBox="1"/>
      </xdr:nvSpPr>
      <xdr:spPr>
        <a:xfrm>
          <a:off x="6737427" y="9898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17,075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123606</xdr:rowOff>
    </xdr:from>
    <xdr:to>
      <xdr:col>15</xdr:col>
      <xdr:colOff>180340</xdr:colOff>
      <xdr:row>78</xdr:row>
      <xdr:rowOff>103605</xdr:rowOff>
    </xdr:to>
    <xdr:cxnSp macro="">
      <xdr:nvCxnSpPr>
        <xdr:cNvPr id="401" name="直線コネクタ 400"/>
        <xdr:cNvCxnSpPr/>
      </xdr:nvCxnSpPr>
      <xdr:spPr>
        <a:xfrm flipV="1">
          <a:off x="10475595" y="12125106"/>
          <a:ext cx="1270" cy="135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107432</xdr:rowOff>
    </xdr:from>
    <xdr:ext cx="469744" cy="259045"/>
    <xdr:sp macro="" textlink="">
      <xdr:nvSpPr>
        <xdr:cNvPr id="402" name="商工費最小値テキスト"/>
        <xdr:cNvSpPr txBox="1"/>
      </xdr:nvSpPr>
      <xdr:spPr>
        <a:xfrm>
          <a:off x="10528300" y="1348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1,579</a:t>
          </a:r>
          <a:endParaRPr kumimoji="1" lang="ja-JP" altLang="en-US" sz="1000" b="1">
            <a:latin typeface="ＭＳ Ｐゴシック"/>
          </a:endParaRPr>
        </a:p>
      </xdr:txBody>
    </xdr:sp>
    <xdr:clientData/>
  </xdr:oneCellAnchor>
  <xdr:twoCellAnchor>
    <xdr:from>
      <xdr:col>15</xdr:col>
      <xdr:colOff>92075</xdr:colOff>
      <xdr:row>78</xdr:row>
      <xdr:rowOff>103605</xdr:rowOff>
    </xdr:from>
    <xdr:to>
      <xdr:col>15</xdr:col>
      <xdr:colOff>269875</xdr:colOff>
      <xdr:row>78</xdr:row>
      <xdr:rowOff>103605</xdr:rowOff>
    </xdr:to>
    <xdr:cxnSp macro="">
      <xdr:nvCxnSpPr>
        <xdr:cNvPr id="403" name="直線コネクタ 402"/>
        <xdr:cNvCxnSpPr/>
      </xdr:nvCxnSpPr>
      <xdr:spPr>
        <a:xfrm>
          <a:off x="10388600" y="13476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70283</xdr:rowOff>
    </xdr:from>
    <xdr:ext cx="534377" cy="259045"/>
    <xdr:sp macro="" textlink="">
      <xdr:nvSpPr>
        <xdr:cNvPr id="404" name="商工費最大値テキスト"/>
        <xdr:cNvSpPr txBox="1"/>
      </xdr:nvSpPr>
      <xdr:spPr>
        <a:xfrm>
          <a:off x="10528300" y="1190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60,704</a:t>
          </a:r>
          <a:endParaRPr kumimoji="1" lang="ja-JP" altLang="en-US" sz="1000" b="1">
            <a:latin typeface="ＭＳ Ｐゴシック"/>
          </a:endParaRPr>
        </a:p>
      </xdr:txBody>
    </xdr:sp>
    <xdr:clientData/>
  </xdr:oneCellAnchor>
  <xdr:twoCellAnchor>
    <xdr:from>
      <xdr:col>15</xdr:col>
      <xdr:colOff>92075</xdr:colOff>
      <xdr:row>70</xdr:row>
      <xdr:rowOff>123606</xdr:rowOff>
    </xdr:from>
    <xdr:to>
      <xdr:col>15</xdr:col>
      <xdr:colOff>269875</xdr:colOff>
      <xdr:row>70</xdr:row>
      <xdr:rowOff>123606</xdr:rowOff>
    </xdr:to>
    <xdr:cxnSp macro="">
      <xdr:nvCxnSpPr>
        <xdr:cNvPr id="405" name="直線コネクタ 404"/>
        <xdr:cNvCxnSpPr/>
      </xdr:nvCxnSpPr>
      <xdr:spPr>
        <a:xfrm>
          <a:off x="10388600" y="1212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78755</xdr:rowOff>
    </xdr:from>
    <xdr:to>
      <xdr:col>15</xdr:col>
      <xdr:colOff>180975</xdr:colOff>
      <xdr:row>77</xdr:row>
      <xdr:rowOff>99237</xdr:rowOff>
    </xdr:to>
    <xdr:cxnSp macro="">
      <xdr:nvCxnSpPr>
        <xdr:cNvPr id="406" name="直線コネクタ 405"/>
        <xdr:cNvCxnSpPr/>
      </xdr:nvCxnSpPr>
      <xdr:spPr>
        <a:xfrm flipV="1">
          <a:off x="9639300" y="13280405"/>
          <a:ext cx="838200" cy="2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700</xdr:rowOff>
    </xdr:from>
    <xdr:ext cx="534377" cy="259045"/>
    <xdr:sp macro="" textlink="">
      <xdr:nvSpPr>
        <xdr:cNvPr id="407" name="商工費平均値テキスト"/>
        <xdr:cNvSpPr txBox="1"/>
      </xdr:nvSpPr>
      <xdr:spPr>
        <a:xfrm>
          <a:off x="10528300" y="130309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12,359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149273</xdr:rowOff>
    </xdr:from>
    <xdr:to>
      <xdr:col>15</xdr:col>
      <xdr:colOff>231775</xdr:colOff>
      <xdr:row>77</xdr:row>
      <xdr:rowOff>79423</xdr:rowOff>
    </xdr:to>
    <xdr:sp macro="" textlink="">
      <xdr:nvSpPr>
        <xdr:cNvPr id="408" name="フローチャート : 判断 407"/>
        <xdr:cNvSpPr/>
      </xdr:nvSpPr>
      <xdr:spPr>
        <a:xfrm>
          <a:off x="10426700" y="1317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99237</xdr:rowOff>
    </xdr:from>
    <xdr:to>
      <xdr:col>14</xdr:col>
      <xdr:colOff>28575</xdr:colOff>
      <xdr:row>77</xdr:row>
      <xdr:rowOff>101090</xdr:rowOff>
    </xdr:to>
    <xdr:cxnSp macro="">
      <xdr:nvCxnSpPr>
        <xdr:cNvPr id="409" name="直線コネクタ 408"/>
        <xdr:cNvCxnSpPr/>
      </xdr:nvCxnSpPr>
      <xdr:spPr>
        <a:xfrm flipV="1">
          <a:off x="8750300" y="13300887"/>
          <a:ext cx="889000" cy="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153068</xdr:rowOff>
    </xdr:from>
    <xdr:to>
      <xdr:col>14</xdr:col>
      <xdr:colOff>79375</xdr:colOff>
      <xdr:row>77</xdr:row>
      <xdr:rowOff>83218</xdr:rowOff>
    </xdr:to>
    <xdr:sp macro="" textlink="">
      <xdr:nvSpPr>
        <xdr:cNvPr id="410" name="フローチャート : 判断 409"/>
        <xdr:cNvSpPr/>
      </xdr:nvSpPr>
      <xdr:spPr>
        <a:xfrm>
          <a:off x="9588500" y="131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99745</xdr:rowOff>
    </xdr:from>
    <xdr:ext cx="534377" cy="259045"/>
    <xdr:sp macro="" textlink="">
      <xdr:nvSpPr>
        <xdr:cNvPr id="411" name="テキスト ボックス 410"/>
        <xdr:cNvSpPr txBox="1"/>
      </xdr:nvSpPr>
      <xdr:spPr>
        <a:xfrm>
          <a:off x="9372111" y="1295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12,193</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84973</xdr:rowOff>
    </xdr:from>
    <xdr:to>
      <xdr:col>12</xdr:col>
      <xdr:colOff>511175</xdr:colOff>
      <xdr:row>77</xdr:row>
      <xdr:rowOff>101090</xdr:rowOff>
    </xdr:to>
    <xdr:cxnSp macro="">
      <xdr:nvCxnSpPr>
        <xdr:cNvPr id="412" name="直線コネクタ 411"/>
        <xdr:cNvCxnSpPr/>
      </xdr:nvCxnSpPr>
      <xdr:spPr>
        <a:xfrm>
          <a:off x="7861300" y="13286623"/>
          <a:ext cx="889000" cy="1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145090</xdr:rowOff>
    </xdr:from>
    <xdr:to>
      <xdr:col>12</xdr:col>
      <xdr:colOff>561975</xdr:colOff>
      <xdr:row>77</xdr:row>
      <xdr:rowOff>75240</xdr:rowOff>
    </xdr:to>
    <xdr:sp macro="" textlink="">
      <xdr:nvSpPr>
        <xdr:cNvPr id="413" name="フローチャート : 判断 412"/>
        <xdr:cNvSpPr/>
      </xdr:nvSpPr>
      <xdr:spPr>
        <a:xfrm>
          <a:off x="8699500" y="131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91767</xdr:rowOff>
    </xdr:from>
    <xdr:ext cx="534377" cy="259045"/>
    <xdr:sp macro="" textlink="">
      <xdr:nvSpPr>
        <xdr:cNvPr id="414" name="テキスト ボックス 413"/>
        <xdr:cNvSpPr txBox="1"/>
      </xdr:nvSpPr>
      <xdr:spPr>
        <a:xfrm>
          <a:off x="8483111" y="1295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12,542</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68811</xdr:rowOff>
    </xdr:from>
    <xdr:to>
      <xdr:col>11</xdr:col>
      <xdr:colOff>307975</xdr:colOff>
      <xdr:row>77</xdr:row>
      <xdr:rowOff>84973</xdr:rowOff>
    </xdr:to>
    <xdr:cxnSp macro="">
      <xdr:nvCxnSpPr>
        <xdr:cNvPr id="415" name="直線コネクタ 414"/>
        <xdr:cNvCxnSpPr/>
      </xdr:nvCxnSpPr>
      <xdr:spPr>
        <a:xfrm>
          <a:off x="6972300" y="13270461"/>
          <a:ext cx="889000" cy="1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133728</xdr:rowOff>
    </xdr:from>
    <xdr:to>
      <xdr:col>11</xdr:col>
      <xdr:colOff>358775</xdr:colOff>
      <xdr:row>77</xdr:row>
      <xdr:rowOff>63878</xdr:rowOff>
    </xdr:to>
    <xdr:sp macro="" textlink="">
      <xdr:nvSpPr>
        <xdr:cNvPr id="416" name="フローチャート : 判断 415"/>
        <xdr:cNvSpPr/>
      </xdr:nvSpPr>
      <xdr:spPr>
        <a:xfrm>
          <a:off x="7810500" y="1316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80405</xdr:rowOff>
    </xdr:from>
    <xdr:ext cx="534377" cy="259045"/>
    <xdr:sp macro="" textlink="">
      <xdr:nvSpPr>
        <xdr:cNvPr id="417" name="テキスト ボックス 416"/>
        <xdr:cNvSpPr txBox="1"/>
      </xdr:nvSpPr>
      <xdr:spPr>
        <a:xfrm>
          <a:off x="7594111" y="1293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13,039</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112720</xdr:rowOff>
    </xdr:from>
    <xdr:to>
      <xdr:col>10</xdr:col>
      <xdr:colOff>155575</xdr:colOff>
      <xdr:row>77</xdr:row>
      <xdr:rowOff>42870</xdr:rowOff>
    </xdr:to>
    <xdr:sp macro="" textlink="">
      <xdr:nvSpPr>
        <xdr:cNvPr id="418" name="フローチャート : 判断 417"/>
        <xdr:cNvSpPr/>
      </xdr:nvSpPr>
      <xdr:spPr>
        <a:xfrm>
          <a:off x="6921500" y="1314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59397</xdr:rowOff>
    </xdr:from>
    <xdr:ext cx="534377" cy="259045"/>
    <xdr:sp macro="" textlink="">
      <xdr:nvSpPr>
        <xdr:cNvPr id="419" name="テキスト ボックス 418"/>
        <xdr:cNvSpPr txBox="1"/>
      </xdr:nvSpPr>
      <xdr:spPr>
        <a:xfrm>
          <a:off x="6705111" y="1291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13,958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27955</xdr:rowOff>
    </xdr:from>
    <xdr:to>
      <xdr:col>15</xdr:col>
      <xdr:colOff>231775</xdr:colOff>
      <xdr:row>77</xdr:row>
      <xdr:rowOff>129555</xdr:rowOff>
    </xdr:to>
    <xdr:sp macro="" textlink="">
      <xdr:nvSpPr>
        <xdr:cNvPr id="425" name="円/楕円 424"/>
        <xdr:cNvSpPr/>
      </xdr:nvSpPr>
      <xdr:spPr>
        <a:xfrm>
          <a:off x="10426700" y="1322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6382</xdr:rowOff>
    </xdr:from>
    <xdr:ext cx="534377" cy="259045"/>
    <xdr:sp macro="" textlink="">
      <xdr:nvSpPr>
        <xdr:cNvPr id="426" name="商工費該当値テキスト"/>
        <xdr:cNvSpPr txBox="1"/>
      </xdr:nvSpPr>
      <xdr:spPr>
        <a:xfrm>
          <a:off x="10528300" y="1320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10,166</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48437</xdr:rowOff>
    </xdr:from>
    <xdr:to>
      <xdr:col>14</xdr:col>
      <xdr:colOff>79375</xdr:colOff>
      <xdr:row>77</xdr:row>
      <xdr:rowOff>150037</xdr:rowOff>
    </xdr:to>
    <xdr:sp macro="" textlink="">
      <xdr:nvSpPr>
        <xdr:cNvPr id="427" name="円/楕円 426"/>
        <xdr:cNvSpPr/>
      </xdr:nvSpPr>
      <xdr:spPr>
        <a:xfrm>
          <a:off x="9588500" y="1325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141164</xdr:rowOff>
    </xdr:from>
    <xdr:ext cx="469744" cy="259045"/>
    <xdr:sp macro="" textlink="">
      <xdr:nvSpPr>
        <xdr:cNvPr id="428" name="テキスト ボックス 427"/>
        <xdr:cNvSpPr txBox="1"/>
      </xdr:nvSpPr>
      <xdr:spPr>
        <a:xfrm>
          <a:off x="9404427" y="1334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9,270</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50290</xdr:rowOff>
    </xdr:from>
    <xdr:to>
      <xdr:col>12</xdr:col>
      <xdr:colOff>561975</xdr:colOff>
      <xdr:row>77</xdr:row>
      <xdr:rowOff>151890</xdr:rowOff>
    </xdr:to>
    <xdr:sp macro="" textlink="">
      <xdr:nvSpPr>
        <xdr:cNvPr id="429" name="円/楕円 428"/>
        <xdr:cNvSpPr/>
      </xdr:nvSpPr>
      <xdr:spPr>
        <a:xfrm>
          <a:off x="8699500" y="1325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143017</xdr:rowOff>
    </xdr:from>
    <xdr:ext cx="469744" cy="259045"/>
    <xdr:sp macro="" textlink="">
      <xdr:nvSpPr>
        <xdr:cNvPr id="430" name="テキスト ボックス 429"/>
        <xdr:cNvSpPr txBox="1"/>
      </xdr:nvSpPr>
      <xdr:spPr>
        <a:xfrm>
          <a:off x="8515427" y="1334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9,189</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34173</xdr:rowOff>
    </xdr:from>
    <xdr:to>
      <xdr:col>11</xdr:col>
      <xdr:colOff>358775</xdr:colOff>
      <xdr:row>77</xdr:row>
      <xdr:rowOff>135773</xdr:rowOff>
    </xdr:to>
    <xdr:sp macro="" textlink="">
      <xdr:nvSpPr>
        <xdr:cNvPr id="431" name="円/楕円 430"/>
        <xdr:cNvSpPr/>
      </xdr:nvSpPr>
      <xdr:spPr>
        <a:xfrm>
          <a:off x="7810500" y="1323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126900</xdr:rowOff>
    </xdr:from>
    <xdr:ext cx="469744" cy="259045"/>
    <xdr:sp macro="" textlink="">
      <xdr:nvSpPr>
        <xdr:cNvPr id="432" name="テキスト ボックス 431"/>
        <xdr:cNvSpPr txBox="1"/>
      </xdr:nvSpPr>
      <xdr:spPr>
        <a:xfrm>
          <a:off x="7626427" y="1332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9,894</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18011</xdr:rowOff>
    </xdr:from>
    <xdr:to>
      <xdr:col>10</xdr:col>
      <xdr:colOff>155575</xdr:colOff>
      <xdr:row>77</xdr:row>
      <xdr:rowOff>119611</xdr:rowOff>
    </xdr:to>
    <xdr:sp macro="" textlink="">
      <xdr:nvSpPr>
        <xdr:cNvPr id="433" name="円/楕円 432"/>
        <xdr:cNvSpPr/>
      </xdr:nvSpPr>
      <xdr:spPr>
        <a:xfrm>
          <a:off x="6921500" y="1321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110738</xdr:rowOff>
    </xdr:from>
    <xdr:ext cx="534377" cy="259045"/>
    <xdr:sp macro="" textlink="">
      <xdr:nvSpPr>
        <xdr:cNvPr id="434" name="テキスト ボックス 433"/>
        <xdr:cNvSpPr txBox="1"/>
      </xdr:nvSpPr>
      <xdr:spPr>
        <a:xfrm>
          <a:off x="6705111" y="1331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10,601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47,849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98879</xdr:rowOff>
    </xdr:from>
    <xdr:to>
      <xdr:col>16</xdr:col>
      <xdr:colOff>307975</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128106</xdr:rowOff>
    </xdr:from>
    <xdr:ext cx="531299" cy="259045"/>
    <xdr:sp macro="" textlink="">
      <xdr:nvSpPr>
        <xdr:cNvPr id="447" name="テキスト ボックス 446"/>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5" name="テキスト ボックス 45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52015</xdr:rowOff>
    </xdr:from>
    <xdr:to>
      <xdr:col>15</xdr:col>
      <xdr:colOff>180340</xdr:colOff>
      <xdr:row>99</xdr:row>
      <xdr:rowOff>58057</xdr:rowOff>
    </xdr:to>
    <xdr:cxnSp macro="">
      <xdr:nvCxnSpPr>
        <xdr:cNvPr id="461" name="直線コネクタ 460"/>
        <xdr:cNvCxnSpPr/>
      </xdr:nvCxnSpPr>
      <xdr:spPr>
        <a:xfrm flipV="1">
          <a:off x="10475595" y="15653965"/>
          <a:ext cx="1270" cy="1377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61884</xdr:rowOff>
    </xdr:from>
    <xdr:ext cx="534377" cy="259045"/>
    <xdr:sp macro="" textlink="">
      <xdr:nvSpPr>
        <xdr:cNvPr id="462" name="土木費最小値テキスト"/>
        <xdr:cNvSpPr txBox="1"/>
      </xdr:nvSpPr>
      <xdr:spPr>
        <a:xfrm>
          <a:off x="10528300" y="1703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22,500</a:t>
          </a:r>
          <a:endParaRPr kumimoji="1" lang="ja-JP" altLang="en-US" sz="1000" b="1">
            <a:latin typeface="ＭＳ Ｐゴシック"/>
          </a:endParaRPr>
        </a:p>
      </xdr:txBody>
    </xdr:sp>
    <xdr:clientData/>
  </xdr:oneCellAnchor>
  <xdr:twoCellAnchor>
    <xdr:from>
      <xdr:col>15</xdr:col>
      <xdr:colOff>92075</xdr:colOff>
      <xdr:row>99</xdr:row>
      <xdr:rowOff>58057</xdr:rowOff>
    </xdr:from>
    <xdr:to>
      <xdr:col>15</xdr:col>
      <xdr:colOff>269875</xdr:colOff>
      <xdr:row>99</xdr:row>
      <xdr:rowOff>58057</xdr:rowOff>
    </xdr:to>
    <xdr:cxnSp macro="">
      <xdr:nvCxnSpPr>
        <xdr:cNvPr id="463" name="直線コネクタ 462"/>
        <xdr:cNvCxnSpPr/>
      </xdr:nvCxnSpPr>
      <xdr:spPr>
        <a:xfrm>
          <a:off x="10388600" y="17031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170142</xdr:rowOff>
    </xdr:from>
    <xdr:ext cx="599010" cy="259045"/>
    <xdr:sp macro="" textlink="">
      <xdr:nvSpPr>
        <xdr:cNvPr id="464" name="土木費最大値テキスト"/>
        <xdr:cNvSpPr txBox="1"/>
      </xdr:nvSpPr>
      <xdr:spPr>
        <a:xfrm>
          <a:off x="10528300" y="15429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106,870</a:t>
          </a:r>
          <a:endParaRPr kumimoji="1" lang="ja-JP" altLang="en-US" sz="1000" b="1">
            <a:latin typeface="ＭＳ Ｐゴシック"/>
          </a:endParaRPr>
        </a:p>
      </xdr:txBody>
    </xdr:sp>
    <xdr:clientData/>
  </xdr:oneCellAnchor>
  <xdr:twoCellAnchor>
    <xdr:from>
      <xdr:col>15</xdr:col>
      <xdr:colOff>92075</xdr:colOff>
      <xdr:row>91</xdr:row>
      <xdr:rowOff>52015</xdr:rowOff>
    </xdr:from>
    <xdr:to>
      <xdr:col>15</xdr:col>
      <xdr:colOff>269875</xdr:colOff>
      <xdr:row>91</xdr:row>
      <xdr:rowOff>52015</xdr:rowOff>
    </xdr:to>
    <xdr:cxnSp macro="">
      <xdr:nvCxnSpPr>
        <xdr:cNvPr id="465" name="直線コネクタ 464"/>
        <xdr:cNvCxnSpPr/>
      </xdr:nvCxnSpPr>
      <xdr:spPr>
        <a:xfrm>
          <a:off x="10388600" y="1565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2246</xdr:rowOff>
    </xdr:from>
    <xdr:to>
      <xdr:col>15</xdr:col>
      <xdr:colOff>180975</xdr:colOff>
      <xdr:row>98</xdr:row>
      <xdr:rowOff>32471</xdr:rowOff>
    </xdr:to>
    <xdr:cxnSp macro="">
      <xdr:nvCxnSpPr>
        <xdr:cNvPr id="466" name="直線コネクタ 465"/>
        <xdr:cNvCxnSpPr/>
      </xdr:nvCxnSpPr>
      <xdr:spPr>
        <a:xfrm>
          <a:off x="9639300" y="16804346"/>
          <a:ext cx="838200" cy="30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41009</xdr:rowOff>
    </xdr:from>
    <xdr:ext cx="534377" cy="259045"/>
    <xdr:sp macro="" textlink="">
      <xdr:nvSpPr>
        <xdr:cNvPr id="467" name="土木費平均値テキスト"/>
        <xdr:cNvSpPr txBox="1"/>
      </xdr:nvSpPr>
      <xdr:spPr>
        <a:xfrm>
          <a:off x="10528300" y="16500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42,834</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18132</xdr:rowOff>
    </xdr:from>
    <xdr:to>
      <xdr:col>15</xdr:col>
      <xdr:colOff>231775</xdr:colOff>
      <xdr:row>97</xdr:row>
      <xdr:rowOff>119732</xdr:rowOff>
    </xdr:to>
    <xdr:sp macro="" textlink="">
      <xdr:nvSpPr>
        <xdr:cNvPr id="468" name="フローチャート : 判断 467"/>
        <xdr:cNvSpPr/>
      </xdr:nvSpPr>
      <xdr:spPr>
        <a:xfrm>
          <a:off x="10426700" y="1664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148028</xdr:rowOff>
    </xdr:from>
    <xdr:to>
      <xdr:col>14</xdr:col>
      <xdr:colOff>28575</xdr:colOff>
      <xdr:row>98</xdr:row>
      <xdr:rowOff>2246</xdr:rowOff>
    </xdr:to>
    <xdr:cxnSp macro="">
      <xdr:nvCxnSpPr>
        <xdr:cNvPr id="469" name="直線コネクタ 468"/>
        <xdr:cNvCxnSpPr/>
      </xdr:nvCxnSpPr>
      <xdr:spPr>
        <a:xfrm>
          <a:off x="8750300" y="16778678"/>
          <a:ext cx="889000" cy="25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135322</xdr:rowOff>
    </xdr:from>
    <xdr:to>
      <xdr:col>14</xdr:col>
      <xdr:colOff>79375</xdr:colOff>
      <xdr:row>97</xdr:row>
      <xdr:rowOff>65472</xdr:rowOff>
    </xdr:to>
    <xdr:sp macro="" textlink="">
      <xdr:nvSpPr>
        <xdr:cNvPr id="470" name="フローチャート : 判断 469"/>
        <xdr:cNvSpPr/>
      </xdr:nvSpPr>
      <xdr:spPr>
        <a:xfrm>
          <a:off x="9588500" y="165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81999</xdr:rowOff>
    </xdr:from>
    <xdr:ext cx="534377" cy="259045"/>
    <xdr:sp macro="" textlink="">
      <xdr:nvSpPr>
        <xdr:cNvPr id="471" name="テキスト ボックス 470"/>
        <xdr:cNvSpPr txBox="1"/>
      </xdr:nvSpPr>
      <xdr:spPr>
        <a:xfrm>
          <a:off x="9372111" y="1636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46,157</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148028</xdr:rowOff>
    </xdr:from>
    <xdr:to>
      <xdr:col>12</xdr:col>
      <xdr:colOff>511175</xdr:colOff>
      <xdr:row>98</xdr:row>
      <xdr:rowOff>1087</xdr:rowOff>
    </xdr:to>
    <xdr:cxnSp macro="">
      <xdr:nvCxnSpPr>
        <xdr:cNvPr id="472" name="直線コネクタ 471"/>
        <xdr:cNvCxnSpPr/>
      </xdr:nvCxnSpPr>
      <xdr:spPr>
        <a:xfrm flipV="1">
          <a:off x="7861300" y="16778678"/>
          <a:ext cx="889000" cy="24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133510</xdr:rowOff>
    </xdr:from>
    <xdr:to>
      <xdr:col>12</xdr:col>
      <xdr:colOff>561975</xdr:colOff>
      <xdr:row>97</xdr:row>
      <xdr:rowOff>63660</xdr:rowOff>
    </xdr:to>
    <xdr:sp macro="" textlink="">
      <xdr:nvSpPr>
        <xdr:cNvPr id="473" name="フローチャート : 判断 472"/>
        <xdr:cNvSpPr/>
      </xdr:nvSpPr>
      <xdr:spPr>
        <a:xfrm>
          <a:off x="8699500" y="1659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80187</xdr:rowOff>
    </xdr:from>
    <xdr:ext cx="534377" cy="259045"/>
    <xdr:sp macro="" textlink="">
      <xdr:nvSpPr>
        <xdr:cNvPr id="474" name="テキスト ボックス 473"/>
        <xdr:cNvSpPr txBox="1"/>
      </xdr:nvSpPr>
      <xdr:spPr>
        <a:xfrm>
          <a:off x="8483111" y="1636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46,268</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136108</xdr:rowOff>
    </xdr:from>
    <xdr:to>
      <xdr:col>11</xdr:col>
      <xdr:colOff>307975</xdr:colOff>
      <xdr:row>98</xdr:row>
      <xdr:rowOff>1087</xdr:rowOff>
    </xdr:to>
    <xdr:cxnSp macro="">
      <xdr:nvCxnSpPr>
        <xdr:cNvPr id="475" name="直線コネクタ 474"/>
        <xdr:cNvCxnSpPr/>
      </xdr:nvCxnSpPr>
      <xdr:spPr>
        <a:xfrm>
          <a:off x="6972300" y="16766758"/>
          <a:ext cx="889000" cy="3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8972</xdr:rowOff>
    </xdr:from>
    <xdr:to>
      <xdr:col>11</xdr:col>
      <xdr:colOff>358775</xdr:colOff>
      <xdr:row>97</xdr:row>
      <xdr:rowOff>110572</xdr:rowOff>
    </xdr:to>
    <xdr:sp macro="" textlink="">
      <xdr:nvSpPr>
        <xdr:cNvPr id="476" name="フローチャート : 判断 475"/>
        <xdr:cNvSpPr/>
      </xdr:nvSpPr>
      <xdr:spPr>
        <a:xfrm>
          <a:off x="7810500" y="16639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127099</xdr:rowOff>
    </xdr:from>
    <xdr:ext cx="534377" cy="259045"/>
    <xdr:sp macro="" textlink="">
      <xdr:nvSpPr>
        <xdr:cNvPr id="477" name="テキスト ボックス 476"/>
        <xdr:cNvSpPr txBox="1"/>
      </xdr:nvSpPr>
      <xdr:spPr>
        <a:xfrm>
          <a:off x="7594111" y="1641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43,395</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144008</xdr:rowOff>
    </xdr:from>
    <xdr:to>
      <xdr:col>10</xdr:col>
      <xdr:colOff>155575</xdr:colOff>
      <xdr:row>97</xdr:row>
      <xdr:rowOff>74158</xdr:rowOff>
    </xdr:to>
    <xdr:sp macro="" textlink="">
      <xdr:nvSpPr>
        <xdr:cNvPr id="478" name="フローチャート : 判断 477"/>
        <xdr:cNvSpPr/>
      </xdr:nvSpPr>
      <xdr:spPr>
        <a:xfrm>
          <a:off x="6921500" y="16603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90685</xdr:rowOff>
    </xdr:from>
    <xdr:ext cx="534377" cy="259045"/>
    <xdr:sp macro="" textlink="">
      <xdr:nvSpPr>
        <xdr:cNvPr id="479" name="テキスト ボックス 478"/>
        <xdr:cNvSpPr txBox="1"/>
      </xdr:nvSpPr>
      <xdr:spPr>
        <a:xfrm>
          <a:off x="6705111" y="1637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45,625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153121</xdr:rowOff>
    </xdr:from>
    <xdr:to>
      <xdr:col>15</xdr:col>
      <xdr:colOff>231775</xdr:colOff>
      <xdr:row>98</xdr:row>
      <xdr:rowOff>83271</xdr:rowOff>
    </xdr:to>
    <xdr:sp macro="" textlink="">
      <xdr:nvSpPr>
        <xdr:cNvPr id="485" name="円/楕円 484"/>
        <xdr:cNvSpPr/>
      </xdr:nvSpPr>
      <xdr:spPr>
        <a:xfrm>
          <a:off x="10426700" y="1678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131548</xdr:rowOff>
    </xdr:from>
    <xdr:ext cx="534377" cy="259045"/>
    <xdr:sp macro="" textlink="">
      <xdr:nvSpPr>
        <xdr:cNvPr id="486" name="土木費該当値テキスト"/>
        <xdr:cNvSpPr txBox="1"/>
      </xdr:nvSpPr>
      <xdr:spPr>
        <a:xfrm>
          <a:off x="10528300" y="1676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34,567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122896</xdr:rowOff>
    </xdr:from>
    <xdr:to>
      <xdr:col>14</xdr:col>
      <xdr:colOff>79375</xdr:colOff>
      <xdr:row>98</xdr:row>
      <xdr:rowOff>53046</xdr:rowOff>
    </xdr:to>
    <xdr:sp macro="" textlink="">
      <xdr:nvSpPr>
        <xdr:cNvPr id="487" name="円/楕円 486"/>
        <xdr:cNvSpPr/>
      </xdr:nvSpPr>
      <xdr:spPr>
        <a:xfrm>
          <a:off x="9588500" y="1675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44173</xdr:rowOff>
    </xdr:from>
    <xdr:ext cx="534377" cy="259045"/>
    <xdr:sp macro="" textlink="">
      <xdr:nvSpPr>
        <xdr:cNvPr id="488" name="テキスト ボックス 487"/>
        <xdr:cNvSpPr txBox="1"/>
      </xdr:nvSpPr>
      <xdr:spPr>
        <a:xfrm>
          <a:off x="9372111" y="16846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36,418</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97228</xdr:rowOff>
    </xdr:from>
    <xdr:to>
      <xdr:col>12</xdr:col>
      <xdr:colOff>561975</xdr:colOff>
      <xdr:row>98</xdr:row>
      <xdr:rowOff>27378</xdr:rowOff>
    </xdr:to>
    <xdr:sp macro="" textlink="">
      <xdr:nvSpPr>
        <xdr:cNvPr id="489" name="円/楕円 488"/>
        <xdr:cNvSpPr/>
      </xdr:nvSpPr>
      <xdr:spPr>
        <a:xfrm>
          <a:off x="8699500" y="1672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18505</xdr:rowOff>
    </xdr:from>
    <xdr:ext cx="534377" cy="259045"/>
    <xdr:sp macro="" textlink="">
      <xdr:nvSpPr>
        <xdr:cNvPr id="490" name="テキスト ボックス 489"/>
        <xdr:cNvSpPr txBox="1"/>
      </xdr:nvSpPr>
      <xdr:spPr>
        <a:xfrm>
          <a:off x="8483111" y="1682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37,990</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121737</xdr:rowOff>
    </xdr:from>
    <xdr:to>
      <xdr:col>11</xdr:col>
      <xdr:colOff>358775</xdr:colOff>
      <xdr:row>98</xdr:row>
      <xdr:rowOff>51887</xdr:rowOff>
    </xdr:to>
    <xdr:sp macro="" textlink="">
      <xdr:nvSpPr>
        <xdr:cNvPr id="491" name="円/楕円 490"/>
        <xdr:cNvSpPr/>
      </xdr:nvSpPr>
      <xdr:spPr>
        <a:xfrm>
          <a:off x="7810500" y="1675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43014</xdr:rowOff>
    </xdr:from>
    <xdr:ext cx="534377" cy="259045"/>
    <xdr:sp macro="" textlink="">
      <xdr:nvSpPr>
        <xdr:cNvPr id="492" name="テキスト ボックス 491"/>
        <xdr:cNvSpPr txBox="1"/>
      </xdr:nvSpPr>
      <xdr:spPr>
        <a:xfrm>
          <a:off x="7594111" y="1684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36,489</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85308</xdr:rowOff>
    </xdr:from>
    <xdr:to>
      <xdr:col>10</xdr:col>
      <xdr:colOff>155575</xdr:colOff>
      <xdr:row>98</xdr:row>
      <xdr:rowOff>15458</xdr:rowOff>
    </xdr:to>
    <xdr:sp macro="" textlink="">
      <xdr:nvSpPr>
        <xdr:cNvPr id="493" name="円/楕円 492"/>
        <xdr:cNvSpPr/>
      </xdr:nvSpPr>
      <xdr:spPr>
        <a:xfrm>
          <a:off x="6921500" y="1671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6585</xdr:rowOff>
    </xdr:from>
    <xdr:ext cx="534377" cy="259045"/>
    <xdr:sp macro="" textlink="">
      <xdr:nvSpPr>
        <xdr:cNvPr id="494" name="テキスト ボックス 493"/>
        <xdr:cNvSpPr txBox="1"/>
      </xdr:nvSpPr>
      <xdr:spPr>
        <a:xfrm>
          <a:off x="6705111" y="1680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38,720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13,470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73677</xdr:rowOff>
    </xdr:from>
    <xdr:ext cx="467179" cy="259045"/>
    <xdr:sp macro="" textlink="">
      <xdr:nvSpPr>
        <xdr:cNvPr id="507" name="テキスト ボックス 506"/>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127889</xdr:rowOff>
    </xdr:from>
    <xdr:to>
      <xdr:col>23</xdr:col>
      <xdr:colOff>516889</xdr:colOff>
      <xdr:row>37</xdr:row>
      <xdr:rowOff>125298</xdr:rowOff>
    </xdr:to>
    <xdr:cxnSp macro="">
      <xdr:nvCxnSpPr>
        <xdr:cNvPr id="519" name="直線コネクタ 518"/>
        <xdr:cNvCxnSpPr/>
      </xdr:nvCxnSpPr>
      <xdr:spPr>
        <a:xfrm flipV="1">
          <a:off x="16317595" y="5271389"/>
          <a:ext cx="1269" cy="1197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129126</xdr:rowOff>
    </xdr:from>
    <xdr:ext cx="469744" cy="259045"/>
    <xdr:sp macro="" textlink="">
      <xdr:nvSpPr>
        <xdr:cNvPr id="520" name="消防費最小値テキスト"/>
        <xdr:cNvSpPr txBox="1"/>
      </xdr:nvSpPr>
      <xdr:spPr>
        <a:xfrm>
          <a:off x="16370300" y="647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8,439</a:t>
          </a:r>
          <a:endParaRPr kumimoji="1" lang="ja-JP" altLang="en-US" sz="1000" b="1">
            <a:latin typeface="ＭＳ Ｐゴシック"/>
          </a:endParaRPr>
        </a:p>
      </xdr:txBody>
    </xdr:sp>
    <xdr:clientData/>
  </xdr:oneCellAnchor>
  <xdr:twoCellAnchor>
    <xdr:from>
      <xdr:col>23</xdr:col>
      <xdr:colOff>428625</xdr:colOff>
      <xdr:row>37</xdr:row>
      <xdr:rowOff>125298</xdr:rowOff>
    </xdr:from>
    <xdr:to>
      <xdr:col>23</xdr:col>
      <xdr:colOff>606425</xdr:colOff>
      <xdr:row>37</xdr:row>
      <xdr:rowOff>125298</xdr:rowOff>
    </xdr:to>
    <xdr:cxnSp macro="">
      <xdr:nvCxnSpPr>
        <xdr:cNvPr id="521" name="直線コネクタ 520"/>
        <xdr:cNvCxnSpPr/>
      </xdr:nvCxnSpPr>
      <xdr:spPr>
        <a:xfrm>
          <a:off x="16230600" y="6468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74566</xdr:rowOff>
    </xdr:from>
    <xdr:ext cx="534377" cy="259045"/>
    <xdr:sp macro="" textlink="">
      <xdr:nvSpPr>
        <xdr:cNvPr id="522" name="消防費最大値テキスト"/>
        <xdr:cNvSpPr txBox="1"/>
      </xdr:nvSpPr>
      <xdr:spPr>
        <a:xfrm>
          <a:off x="16370300" y="504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24,155</a:t>
          </a:r>
          <a:endParaRPr kumimoji="1" lang="ja-JP" altLang="en-US" sz="1000" b="1">
            <a:latin typeface="ＭＳ Ｐゴシック"/>
          </a:endParaRPr>
        </a:p>
      </xdr:txBody>
    </xdr:sp>
    <xdr:clientData/>
  </xdr:oneCellAnchor>
  <xdr:twoCellAnchor>
    <xdr:from>
      <xdr:col>23</xdr:col>
      <xdr:colOff>428625</xdr:colOff>
      <xdr:row>30</xdr:row>
      <xdr:rowOff>127889</xdr:rowOff>
    </xdr:from>
    <xdr:to>
      <xdr:col>23</xdr:col>
      <xdr:colOff>606425</xdr:colOff>
      <xdr:row>30</xdr:row>
      <xdr:rowOff>127889</xdr:rowOff>
    </xdr:to>
    <xdr:cxnSp macro="">
      <xdr:nvCxnSpPr>
        <xdr:cNvPr id="523" name="直線コネクタ 522"/>
        <xdr:cNvCxnSpPr/>
      </xdr:nvCxnSpPr>
      <xdr:spPr>
        <a:xfrm>
          <a:off x="16230600" y="527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87884</xdr:rowOff>
    </xdr:from>
    <xdr:to>
      <xdr:col>23</xdr:col>
      <xdr:colOff>517525</xdr:colOff>
      <xdr:row>36</xdr:row>
      <xdr:rowOff>140919</xdr:rowOff>
    </xdr:to>
    <xdr:cxnSp macro="">
      <xdr:nvCxnSpPr>
        <xdr:cNvPr id="524" name="直線コネクタ 523"/>
        <xdr:cNvCxnSpPr/>
      </xdr:nvCxnSpPr>
      <xdr:spPr>
        <a:xfrm flipV="1">
          <a:off x="15481300" y="6260084"/>
          <a:ext cx="838200" cy="5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449</xdr:rowOff>
    </xdr:from>
    <xdr:ext cx="534377" cy="259045"/>
    <xdr:sp macro="" textlink="">
      <xdr:nvSpPr>
        <xdr:cNvPr id="525" name="消防費平均値テキスト"/>
        <xdr:cNvSpPr txBox="1"/>
      </xdr:nvSpPr>
      <xdr:spPr>
        <a:xfrm>
          <a:off x="16370300" y="60011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11,961</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149022</xdr:rowOff>
    </xdr:from>
    <xdr:to>
      <xdr:col>23</xdr:col>
      <xdr:colOff>568325</xdr:colOff>
      <xdr:row>36</xdr:row>
      <xdr:rowOff>79172</xdr:rowOff>
    </xdr:to>
    <xdr:sp macro="" textlink="">
      <xdr:nvSpPr>
        <xdr:cNvPr id="526" name="フローチャート : 判断 525"/>
        <xdr:cNvSpPr/>
      </xdr:nvSpPr>
      <xdr:spPr>
        <a:xfrm>
          <a:off x="16268700" y="614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140919</xdr:rowOff>
    </xdr:from>
    <xdr:to>
      <xdr:col>22</xdr:col>
      <xdr:colOff>365125</xdr:colOff>
      <xdr:row>36</xdr:row>
      <xdr:rowOff>148768</xdr:rowOff>
    </xdr:to>
    <xdr:cxnSp macro="">
      <xdr:nvCxnSpPr>
        <xdr:cNvPr id="527" name="直線コネクタ 526"/>
        <xdr:cNvCxnSpPr/>
      </xdr:nvCxnSpPr>
      <xdr:spPr>
        <a:xfrm flipV="1">
          <a:off x="14592300" y="6313119"/>
          <a:ext cx="889000" cy="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136449</xdr:rowOff>
    </xdr:from>
    <xdr:to>
      <xdr:col>22</xdr:col>
      <xdr:colOff>415925</xdr:colOff>
      <xdr:row>36</xdr:row>
      <xdr:rowOff>66599</xdr:rowOff>
    </xdr:to>
    <xdr:sp macro="" textlink="">
      <xdr:nvSpPr>
        <xdr:cNvPr id="528" name="フローチャート : 判断 527"/>
        <xdr:cNvSpPr/>
      </xdr:nvSpPr>
      <xdr:spPr>
        <a:xfrm>
          <a:off x="15430500" y="6137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83126</xdr:rowOff>
    </xdr:from>
    <xdr:ext cx="534377" cy="259045"/>
    <xdr:sp macro="" textlink="">
      <xdr:nvSpPr>
        <xdr:cNvPr id="529" name="テキスト ボックス 528"/>
        <xdr:cNvSpPr txBox="1"/>
      </xdr:nvSpPr>
      <xdr:spPr>
        <a:xfrm>
          <a:off x="15214111" y="591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12,126</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46050</xdr:rowOff>
    </xdr:from>
    <xdr:to>
      <xdr:col>21</xdr:col>
      <xdr:colOff>161925</xdr:colOff>
      <xdr:row>36</xdr:row>
      <xdr:rowOff>148768</xdr:rowOff>
    </xdr:to>
    <xdr:cxnSp macro="">
      <xdr:nvCxnSpPr>
        <xdr:cNvPr id="530" name="直線コネクタ 529"/>
        <xdr:cNvCxnSpPr/>
      </xdr:nvCxnSpPr>
      <xdr:spPr>
        <a:xfrm>
          <a:off x="13703300" y="5875350"/>
          <a:ext cx="889000" cy="445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11328</xdr:rowOff>
    </xdr:from>
    <xdr:to>
      <xdr:col>21</xdr:col>
      <xdr:colOff>212725</xdr:colOff>
      <xdr:row>36</xdr:row>
      <xdr:rowOff>112928</xdr:rowOff>
    </xdr:to>
    <xdr:sp macro="" textlink="">
      <xdr:nvSpPr>
        <xdr:cNvPr id="531" name="フローチャート : 判断 530"/>
        <xdr:cNvSpPr/>
      </xdr:nvSpPr>
      <xdr:spPr>
        <a:xfrm>
          <a:off x="14541500" y="618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129455</xdr:rowOff>
    </xdr:from>
    <xdr:ext cx="534377" cy="259045"/>
    <xdr:sp macro="" textlink="">
      <xdr:nvSpPr>
        <xdr:cNvPr id="532" name="テキスト ボックス 531"/>
        <xdr:cNvSpPr txBox="1"/>
      </xdr:nvSpPr>
      <xdr:spPr>
        <a:xfrm>
          <a:off x="14325111" y="595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11,518</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46050</xdr:rowOff>
    </xdr:from>
    <xdr:to>
      <xdr:col>19</xdr:col>
      <xdr:colOff>644525</xdr:colOff>
      <xdr:row>37</xdr:row>
      <xdr:rowOff>101295</xdr:rowOff>
    </xdr:to>
    <xdr:cxnSp macro="">
      <xdr:nvCxnSpPr>
        <xdr:cNvPr id="533" name="直線コネクタ 532"/>
        <xdr:cNvCxnSpPr/>
      </xdr:nvCxnSpPr>
      <xdr:spPr>
        <a:xfrm flipV="1">
          <a:off x="12814300" y="5875350"/>
          <a:ext cx="889000" cy="56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164490</xdr:rowOff>
    </xdr:from>
    <xdr:to>
      <xdr:col>20</xdr:col>
      <xdr:colOff>9525</xdr:colOff>
      <xdr:row>36</xdr:row>
      <xdr:rowOff>94640</xdr:rowOff>
    </xdr:to>
    <xdr:sp macro="" textlink="">
      <xdr:nvSpPr>
        <xdr:cNvPr id="534" name="フローチャート : 判断 533"/>
        <xdr:cNvSpPr/>
      </xdr:nvSpPr>
      <xdr:spPr>
        <a:xfrm>
          <a:off x="13652500" y="61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85767</xdr:rowOff>
    </xdr:from>
    <xdr:ext cx="534377" cy="259045"/>
    <xdr:sp macro="" textlink="">
      <xdr:nvSpPr>
        <xdr:cNvPr id="535" name="テキスト ボックス 534"/>
        <xdr:cNvSpPr txBox="1"/>
      </xdr:nvSpPr>
      <xdr:spPr>
        <a:xfrm>
          <a:off x="13436111" y="625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11,758</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33731</xdr:rowOff>
    </xdr:from>
    <xdr:to>
      <xdr:col>18</xdr:col>
      <xdr:colOff>492125</xdr:colOff>
      <xdr:row>36</xdr:row>
      <xdr:rowOff>135331</xdr:rowOff>
    </xdr:to>
    <xdr:sp macro="" textlink="">
      <xdr:nvSpPr>
        <xdr:cNvPr id="536" name="フローチャート : 判断 535"/>
        <xdr:cNvSpPr/>
      </xdr:nvSpPr>
      <xdr:spPr>
        <a:xfrm>
          <a:off x="12763500" y="620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151858</xdr:rowOff>
    </xdr:from>
    <xdr:ext cx="534377" cy="259045"/>
    <xdr:sp macro="" textlink="">
      <xdr:nvSpPr>
        <xdr:cNvPr id="537" name="テキスト ボックス 536"/>
        <xdr:cNvSpPr txBox="1"/>
      </xdr:nvSpPr>
      <xdr:spPr>
        <a:xfrm>
          <a:off x="12547111" y="598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11,224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37084</xdr:rowOff>
    </xdr:from>
    <xdr:to>
      <xdr:col>23</xdr:col>
      <xdr:colOff>568325</xdr:colOff>
      <xdr:row>36</xdr:row>
      <xdr:rowOff>138684</xdr:rowOff>
    </xdr:to>
    <xdr:sp macro="" textlink="">
      <xdr:nvSpPr>
        <xdr:cNvPr id="543" name="円/楕円 542"/>
        <xdr:cNvSpPr/>
      </xdr:nvSpPr>
      <xdr:spPr>
        <a:xfrm>
          <a:off x="16268700" y="620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15511</xdr:rowOff>
    </xdr:from>
    <xdr:ext cx="534377" cy="259045"/>
    <xdr:sp macro="" textlink="">
      <xdr:nvSpPr>
        <xdr:cNvPr id="544" name="消防費該当値テキスト"/>
        <xdr:cNvSpPr txBox="1"/>
      </xdr:nvSpPr>
      <xdr:spPr>
        <a:xfrm>
          <a:off x="16370300" y="618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11,180</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90119</xdr:rowOff>
    </xdr:from>
    <xdr:to>
      <xdr:col>22</xdr:col>
      <xdr:colOff>415925</xdr:colOff>
      <xdr:row>37</xdr:row>
      <xdr:rowOff>20269</xdr:rowOff>
    </xdr:to>
    <xdr:sp macro="" textlink="">
      <xdr:nvSpPr>
        <xdr:cNvPr id="545" name="円/楕円 544"/>
        <xdr:cNvSpPr/>
      </xdr:nvSpPr>
      <xdr:spPr>
        <a:xfrm>
          <a:off x="15430500" y="626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11396</xdr:rowOff>
    </xdr:from>
    <xdr:ext cx="534377" cy="259045"/>
    <xdr:sp macro="" textlink="">
      <xdr:nvSpPr>
        <xdr:cNvPr id="546" name="テキスト ボックス 545"/>
        <xdr:cNvSpPr txBox="1"/>
      </xdr:nvSpPr>
      <xdr:spPr>
        <a:xfrm>
          <a:off x="15214111" y="635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10,484</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97968</xdr:rowOff>
    </xdr:from>
    <xdr:to>
      <xdr:col>21</xdr:col>
      <xdr:colOff>212725</xdr:colOff>
      <xdr:row>37</xdr:row>
      <xdr:rowOff>28118</xdr:rowOff>
    </xdr:to>
    <xdr:sp macro="" textlink="">
      <xdr:nvSpPr>
        <xdr:cNvPr id="547" name="円/楕円 546"/>
        <xdr:cNvSpPr/>
      </xdr:nvSpPr>
      <xdr:spPr>
        <a:xfrm>
          <a:off x="14541500" y="627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19245</xdr:rowOff>
    </xdr:from>
    <xdr:ext cx="534377" cy="259045"/>
    <xdr:sp macro="" textlink="">
      <xdr:nvSpPr>
        <xdr:cNvPr id="548" name="テキスト ボックス 547"/>
        <xdr:cNvSpPr txBox="1"/>
      </xdr:nvSpPr>
      <xdr:spPr>
        <a:xfrm>
          <a:off x="14325111" y="6362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10,381</a:t>
          </a:r>
          <a:endParaRPr kumimoji="1" lang="ja-JP" altLang="en-US" sz="1000" b="1">
            <a:solidFill>
              <a:srgbClr val="FF0000"/>
            </a:solidFill>
            <a:latin typeface="ＭＳ Ｐゴシック"/>
          </a:endParaRPr>
        </a:p>
      </xdr:txBody>
    </xdr:sp>
    <xdr:clientData/>
  </xdr:oneCellAnchor>
  <xdr:twoCellAnchor>
    <xdr:from>
      <xdr:col>19</xdr:col>
      <xdr:colOff>593725</xdr:colOff>
      <xdr:row>33</xdr:row>
      <xdr:rowOff>166700</xdr:rowOff>
    </xdr:from>
    <xdr:to>
      <xdr:col>20</xdr:col>
      <xdr:colOff>9525</xdr:colOff>
      <xdr:row>34</xdr:row>
      <xdr:rowOff>96850</xdr:rowOff>
    </xdr:to>
    <xdr:sp macro="" textlink="">
      <xdr:nvSpPr>
        <xdr:cNvPr id="549" name="円/楕円 548"/>
        <xdr:cNvSpPr/>
      </xdr:nvSpPr>
      <xdr:spPr>
        <a:xfrm>
          <a:off x="13652500" y="582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32</xdr:row>
      <xdr:rowOff>113377</xdr:rowOff>
    </xdr:from>
    <xdr:ext cx="534377" cy="259045"/>
    <xdr:sp macro="" textlink="">
      <xdr:nvSpPr>
        <xdr:cNvPr id="550" name="テキスト ボックス 549"/>
        <xdr:cNvSpPr txBox="1"/>
      </xdr:nvSpPr>
      <xdr:spPr>
        <a:xfrm>
          <a:off x="13436111" y="559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16,229</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50495</xdr:rowOff>
    </xdr:from>
    <xdr:to>
      <xdr:col>18</xdr:col>
      <xdr:colOff>492125</xdr:colOff>
      <xdr:row>37</xdr:row>
      <xdr:rowOff>152095</xdr:rowOff>
    </xdr:to>
    <xdr:sp macro="" textlink="">
      <xdr:nvSpPr>
        <xdr:cNvPr id="551" name="円/楕円 550"/>
        <xdr:cNvSpPr/>
      </xdr:nvSpPr>
      <xdr:spPr>
        <a:xfrm>
          <a:off x="12763500" y="639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143222</xdr:rowOff>
    </xdr:from>
    <xdr:ext cx="469744" cy="259045"/>
    <xdr:sp macro="" textlink="">
      <xdr:nvSpPr>
        <xdr:cNvPr id="552" name="テキスト ボックス 551"/>
        <xdr:cNvSpPr txBox="1"/>
      </xdr:nvSpPr>
      <xdr:spPr>
        <a:xfrm>
          <a:off x="12579427" y="6486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8,754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40,349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5" name="テキスト ボックス 56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9" name="テキスト ボックス 56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71" name="テキスト ボックス 57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21970</xdr:rowOff>
    </xdr:from>
    <xdr:ext cx="531299" cy="259045"/>
    <xdr:sp macro="" textlink="">
      <xdr:nvSpPr>
        <xdr:cNvPr id="573" name="テキスト ボックス 572"/>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38299</xdr:rowOff>
    </xdr:from>
    <xdr:ext cx="531299" cy="259045"/>
    <xdr:sp macro="" textlink="">
      <xdr:nvSpPr>
        <xdr:cNvPr id="575" name="テキスト ボックス 574"/>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77" name="テキスト ボックス 576"/>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142966</xdr:rowOff>
    </xdr:from>
    <xdr:to>
      <xdr:col>23</xdr:col>
      <xdr:colOff>516889</xdr:colOff>
      <xdr:row>58</xdr:row>
      <xdr:rowOff>102798</xdr:rowOff>
    </xdr:to>
    <xdr:cxnSp macro="">
      <xdr:nvCxnSpPr>
        <xdr:cNvPr id="579" name="直線コネクタ 578"/>
        <xdr:cNvCxnSpPr/>
      </xdr:nvCxnSpPr>
      <xdr:spPr>
        <a:xfrm flipV="1">
          <a:off x="16317595" y="8544016"/>
          <a:ext cx="1269" cy="150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106625</xdr:rowOff>
    </xdr:from>
    <xdr:ext cx="534377" cy="259045"/>
    <xdr:sp macro="" textlink="">
      <xdr:nvSpPr>
        <xdr:cNvPr id="580" name="教育費最小値テキスト"/>
        <xdr:cNvSpPr txBox="1"/>
      </xdr:nvSpPr>
      <xdr:spPr>
        <a:xfrm>
          <a:off x="16370300" y="10050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25,130</a:t>
          </a:r>
          <a:endParaRPr kumimoji="1" lang="ja-JP" altLang="en-US" sz="1000" b="1">
            <a:latin typeface="ＭＳ Ｐゴシック"/>
          </a:endParaRPr>
        </a:p>
      </xdr:txBody>
    </xdr:sp>
    <xdr:clientData/>
  </xdr:oneCellAnchor>
  <xdr:twoCellAnchor>
    <xdr:from>
      <xdr:col>23</xdr:col>
      <xdr:colOff>428625</xdr:colOff>
      <xdr:row>58</xdr:row>
      <xdr:rowOff>102798</xdr:rowOff>
    </xdr:from>
    <xdr:to>
      <xdr:col>23</xdr:col>
      <xdr:colOff>606425</xdr:colOff>
      <xdr:row>58</xdr:row>
      <xdr:rowOff>102798</xdr:rowOff>
    </xdr:to>
    <xdr:cxnSp macro="">
      <xdr:nvCxnSpPr>
        <xdr:cNvPr id="581" name="直線コネクタ 580"/>
        <xdr:cNvCxnSpPr/>
      </xdr:nvCxnSpPr>
      <xdr:spPr>
        <a:xfrm>
          <a:off x="16230600" y="1004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89643</xdr:rowOff>
    </xdr:from>
    <xdr:ext cx="534377" cy="259045"/>
    <xdr:sp macro="" textlink="">
      <xdr:nvSpPr>
        <xdr:cNvPr id="582" name="教育費最大値テキスト"/>
        <xdr:cNvSpPr txBox="1"/>
      </xdr:nvSpPr>
      <xdr:spPr>
        <a:xfrm>
          <a:off x="16370300" y="831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71,150</a:t>
          </a:r>
          <a:endParaRPr kumimoji="1" lang="ja-JP" altLang="en-US" sz="1000" b="1">
            <a:latin typeface="ＭＳ Ｐゴシック"/>
          </a:endParaRPr>
        </a:p>
      </xdr:txBody>
    </xdr:sp>
    <xdr:clientData/>
  </xdr:oneCellAnchor>
  <xdr:twoCellAnchor>
    <xdr:from>
      <xdr:col>23</xdr:col>
      <xdr:colOff>428625</xdr:colOff>
      <xdr:row>49</xdr:row>
      <xdr:rowOff>142966</xdr:rowOff>
    </xdr:from>
    <xdr:to>
      <xdr:col>23</xdr:col>
      <xdr:colOff>606425</xdr:colOff>
      <xdr:row>49</xdr:row>
      <xdr:rowOff>142966</xdr:rowOff>
    </xdr:to>
    <xdr:cxnSp macro="">
      <xdr:nvCxnSpPr>
        <xdr:cNvPr id="583" name="直線コネクタ 582"/>
        <xdr:cNvCxnSpPr/>
      </xdr:nvCxnSpPr>
      <xdr:spPr>
        <a:xfrm>
          <a:off x="16230600" y="8544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32519</xdr:rowOff>
    </xdr:from>
    <xdr:to>
      <xdr:col>23</xdr:col>
      <xdr:colOff>517525</xdr:colOff>
      <xdr:row>56</xdr:row>
      <xdr:rowOff>89114</xdr:rowOff>
    </xdr:to>
    <xdr:cxnSp macro="">
      <xdr:nvCxnSpPr>
        <xdr:cNvPr id="584" name="直線コネクタ 583"/>
        <xdr:cNvCxnSpPr/>
      </xdr:nvCxnSpPr>
      <xdr:spPr>
        <a:xfrm>
          <a:off x="15481300" y="9462269"/>
          <a:ext cx="838200" cy="22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7372</xdr:rowOff>
    </xdr:from>
    <xdr:ext cx="534377" cy="259045"/>
    <xdr:sp macro="" textlink="">
      <xdr:nvSpPr>
        <xdr:cNvPr id="585" name="教育費平均値テキスト"/>
        <xdr:cNvSpPr txBox="1"/>
      </xdr:nvSpPr>
      <xdr:spPr>
        <a:xfrm>
          <a:off x="16370300" y="9265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155945</xdr:rowOff>
    </xdr:from>
    <xdr:to>
      <xdr:col>23</xdr:col>
      <xdr:colOff>568325</xdr:colOff>
      <xdr:row>55</xdr:row>
      <xdr:rowOff>86095</xdr:rowOff>
    </xdr:to>
    <xdr:sp macro="" textlink="">
      <xdr:nvSpPr>
        <xdr:cNvPr id="586" name="フローチャート : 判断 585"/>
        <xdr:cNvSpPr/>
      </xdr:nvSpPr>
      <xdr:spPr>
        <a:xfrm>
          <a:off x="16268700" y="941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32519</xdr:rowOff>
    </xdr:from>
    <xdr:to>
      <xdr:col>22</xdr:col>
      <xdr:colOff>365125</xdr:colOff>
      <xdr:row>55</xdr:row>
      <xdr:rowOff>99630</xdr:rowOff>
    </xdr:to>
    <xdr:cxnSp macro="">
      <xdr:nvCxnSpPr>
        <xdr:cNvPr id="587" name="直線コネクタ 586"/>
        <xdr:cNvCxnSpPr/>
      </xdr:nvCxnSpPr>
      <xdr:spPr>
        <a:xfrm flipV="1">
          <a:off x="14592300" y="9462269"/>
          <a:ext cx="889000" cy="6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34951</xdr:rowOff>
    </xdr:from>
    <xdr:to>
      <xdr:col>22</xdr:col>
      <xdr:colOff>415925</xdr:colOff>
      <xdr:row>55</xdr:row>
      <xdr:rowOff>136551</xdr:rowOff>
    </xdr:to>
    <xdr:sp macro="" textlink="">
      <xdr:nvSpPr>
        <xdr:cNvPr id="588" name="フローチャート : 判断 587"/>
        <xdr:cNvSpPr/>
      </xdr:nvSpPr>
      <xdr:spPr>
        <a:xfrm>
          <a:off x="15430500" y="946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127678</xdr:rowOff>
    </xdr:from>
    <xdr:ext cx="534377" cy="259045"/>
    <xdr:sp macro="" textlink="">
      <xdr:nvSpPr>
        <xdr:cNvPr id="589" name="テキスト ボックス 588"/>
        <xdr:cNvSpPr txBox="1"/>
      </xdr:nvSpPr>
      <xdr:spPr>
        <a:xfrm>
          <a:off x="15214111" y="955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41,402</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99630</xdr:rowOff>
    </xdr:from>
    <xdr:to>
      <xdr:col>21</xdr:col>
      <xdr:colOff>161925</xdr:colOff>
      <xdr:row>57</xdr:row>
      <xdr:rowOff>71414</xdr:rowOff>
    </xdr:to>
    <xdr:cxnSp macro="">
      <xdr:nvCxnSpPr>
        <xdr:cNvPr id="590" name="直線コネクタ 589"/>
        <xdr:cNvCxnSpPr/>
      </xdr:nvCxnSpPr>
      <xdr:spPr>
        <a:xfrm flipV="1">
          <a:off x="13703300" y="9529380"/>
          <a:ext cx="889000" cy="314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113393</xdr:rowOff>
    </xdr:from>
    <xdr:to>
      <xdr:col>21</xdr:col>
      <xdr:colOff>212725</xdr:colOff>
      <xdr:row>56</xdr:row>
      <xdr:rowOff>43543</xdr:rowOff>
    </xdr:to>
    <xdr:sp macro="" textlink="">
      <xdr:nvSpPr>
        <xdr:cNvPr id="591" name="フローチャート : 判断 590"/>
        <xdr:cNvSpPr/>
      </xdr:nvSpPr>
      <xdr:spPr>
        <a:xfrm>
          <a:off x="14541500" y="954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34670</xdr:rowOff>
    </xdr:from>
    <xdr:ext cx="534377" cy="259045"/>
    <xdr:sp macro="" textlink="">
      <xdr:nvSpPr>
        <xdr:cNvPr id="592" name="テキスト ボックス 591"/>
        <xdr:cNvSpPr txBox="1"/>
      </xdr:nvSpPr>
      <xdr:spPr>
        <a:xfrm>
          <a:off x="14325111" y="963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39,000</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71414</xdr:rowOff>
    </xdr:from>
    <xdr:to>
      <xdr:col>19</xdr:col>
      <xdr:colOff>644525</xdr:colOff>
      <xdr:row>57</xdr:row>
      <xdr:rowOff>84999</xdr:rowOff>
    </xdr:to>
    <xdr:cxnSp macro="">
      <xdr:nvCxnSpPr>
        <xdr:cNvPr id="593" name="直線コネクタ 592"/>
        <xdr:cNvCxnSpPr/>
      </xdr:nvCxnSpPr>
      <xdr:spPr>
        <a:xfrm flipV="1">
          <a:off x="12814300" y="9844064"/>
          <a:ext cx="889000" cy="1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43082</xdr:rowOff>
    </xdr:from>
    <xdr:to>
      <xdr:col>20</xdr:col>
      <xdr:colOff>9525</xdr:colOff>
      <xdr:row>56</xdr:row>
      <xdr:rowOff>144682</xdr:rowOff>
    </xdr:to>
    <xdr:sp macro="" textlink="">
      <xdr:nvSpPr>
        <xdr:cNvPr id="594" name="フローチャート : 判断 593"/>
        <xdr:cNvSpPr/>
      </xdr:nvSpPr>
      <xdr:spPr>
        <a:xfrm>
          <a:off x="13652500" y="96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161209</xdr:rowOff>
    </xdr:from>
    <xdr:ext cx="534377" cy="259045"/>
    <xdr:sp macro="" textlink="">
      <xdr:nvSpPr>
        <xdr:cNvPr id="595" name="テキスト ボックス 594"/>
        <xdr:cNvSpPr txBox="1"/>
      </xdr:nvSpPr>
      <xdr:spPr>
        <a:xfrm>
          <a:off x="13436111" y="941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35,903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42788</xdr:rowOff>
    </xdr:from>
    <xdr:to>
      <xdr:col>18</xdr:col>
      <xdr:colOff>492125</xdr:colOff>
      <xdr:row>56</xdr:row>
      <xdr:rowOff>144388</xdr:rowOff>
    </xdr:to>
    <xdr:sp macro="" textlink="">
      <xdr:nvSpPr>
        <xdr:cNvPr id="596" name="フローチャート : 判断 595"/>
        <xdr:cNvSpPr/>
      </xdr:nvSpPr>
      <xdr:spPr>
        <a:xfrm>
          <a:off x="12763500" y="964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160915</xdr:rowOff>
    </xdr:from>
    <xdr:ext cx="534377" cy="259045"/>
    <xdr:sp macro="" textlink="">
      <xdr:nvSpPr>
        <xdr:cNvPr id="597" name="テキスト ボックス 596"/>
        <xdr:cNvSpPr txBox="1"/>
      </xdr:nvSpPr>
      <xdr:spPr>
        <a:xfrm>
          <a:off x="12547111" y="941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35,912</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38314</xdr:rowOff>
    </xdr:from>
    <xdr:to>
      <xdr:col>23</xdr:col>
      <xdr:colOff>568325</xdr:colOff>
      <xdr:row>56</xdr:row>
      <xdr:rowOff>139914</xdr:rowOff>
    </xdr:to>
    <xdr:sp macro="" textlink="">
      <xdr:nvSpPr>
        <xdr:cNvPr id="603" name="円/楕円 602"/>
        <xdr:cNvSpPr/>
      </xdr:nvSpPr>
      <xdr:spPr>
        <a:xfrm>
          <a:off x="16268700" y="963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16741</xdr:rowOff>
    </xdr:from>
    <xdr:ext cx="534377" cy="259045"/>
    <xdr:sp macro="" textlink="">
      <xdr:nvSpPr>
        <xdr:cNvPr id="604" name="教育費該当値テキスト"/>
        <xdr:cNvSpPr txBox="1"/>
      </xdr:nvSpPr>
      <xdr:spPr>
        <a:xfrm>
          <a:off x="16370300" y="961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36,049</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153169</xdr:rowOff>
    </xdr:from>
    <xdr:to>
      <xdr:col>22</xdr:col>
      <xdr:colOff>415925</xdr:colOff>
      <xdr:row>55</xdr:row>
      <xdr:rowOff>83319</xdr:rowOff>
    </xdr:to>
    <xdr:sp macro="" textlink="">
      <xdr:nvSpPr>
        <xdr:cNvPr id="605" name="円/楕円 604"/>
        <xdr:cNvSpPr/>
      </xdr:nvSpPr>
      <xdr:spPr>
        <a:xfrm>
          <a:off x="15430500" y="941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99846</xdr:rowOff>
    </xdr:from>
    <xdr:ext cx="534377" cy="259045"/>
    <xdr:sp macro="" textlink="">
      <xdr:nvSpPr>
        <xdr:cNvPr id="606" name="テキスト ボックス 605"/>
        <xdr:cNvSpPr txBox="1"/>
      </xdr:nvSpPr>
      <xdr:spPr>
        <a:xfrm>
          <a:off x="15214111" y="918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43,032</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48830</xdr:rowOff>
    </xdr:from>
    <xdr:to>
      <xdr:col>21</xdr:col>
      <xdr:colOff>212725</xdr:colOff>
      <xdr:row>55</xdr:row>
      <xdr:rowOff>150430</xdr:rowOff>
    </xdr:to>
    <xdr:sp macro="" textlink="">
      <xdr:nvSpPr>
        <xdr:cNvPr id="607" name="円/楕円 606"/>
        <xdr:cNvSpPr/>
      </xdr:nvSpPr>
      <xdr:spPr>
        <a:xfrm>
          <a:off x="14541500" y="947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166957</xdr:rowOff>
    </xdr:from>
    <xdr:ext cx="534377" cy="259045"/>
    <xdr:sp macro="" textlink="">
      <xdr:nvSpPr>
        <xdr:cNvPr id="608" name="テキスト ボックス 607"/>
        <xdr:cNvSpPr txBox="1"/>
      </xdr:nvSpPr>
      <xdr:spPr>
        <a:xfrm>
          <a:off x="14325111" y="925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40,977</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20614</xdr:rowOff>
    </xdr:from>
    <xdr:to>
      <xdr:col>20</xdr:col>
      <xdr:colOff>9525</xdr:colOff>
      <xdr:row>57</xdr:row>
      <xdr:rowOff>122214</xdr:rowOff>
    </xdr:to>
    <xdr:sp macro="" textlink="">
      <xdr:nvSpPr>
        <xdr:cNvPr id="609" name="円/楕円 608"/>
        <xdr:cNvSpPr/>
      </xdr:nvSpPr>
      <xdr:spPr>
        <a:xfrm>
          <a:off x="13652500" y="979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113341</xdr:rowOff>
    </xdr:from>
    <xdr:ext cx="534377" cy="259045"/>
    <xdr:sp macro="" textlink="">
      <xdr:nvSpPr>
        <xdr:cNvPr id="610" name="テキスト ボックス 609"/>
        <xdr:cNvSpPr txBox="1"/>
      </xdr:nvSpPr>
      <xdr:spPr>
        <a:xfrm>
          <a:off x="13436111" y="988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31,341</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34199</xdr:rowOff>
    </xdr:from>
    <xdr:to>
      <xdr:col>18</xdr:col>
      <xdr:colOff>492125</xdr:colOff>
      <xdr:row>57</xdr:row>
      <xdr:rowOff>135799</xdr:rowOff>
    </xdr:to>
    <xdr:sp macro="" textlink="">
      <xdr:nvSpPr>
        <xdr:cNvPr id="611" name="円/楕円 610"/>
        <xdr:cNvSpPr/>
      </xdr:nvSpPr>
      <xdr:spPr>
        <a:xfrm>
          <a:off x="12763500" y="980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126926</xdr:rowOff>
    </xdr:from>
    <xdr:ext cx="534377" cy="259045"/>
    <xdr:sp macro="" textlink="">
      <xdr:nvSpPr>
        <xdr:cNvPr id="612" name="テキスト ボックス 611"/>
        <xdr:cNvSpPr txBox="1"/>
      </xdr:nvSpPr>
      <xdr:spPr>
        <a:xfrm>
          <a:off x="12547111" y="989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30,925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3" name="直線コネクタ 62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4" name="テキスト ボックス 62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5" name="直線コネクタ 62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6" name="テキスト ボックス 62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7" name="直線コネクタ 62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8" name="テキスト ボックス 62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9" name="直線コネクタ 62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30" name="テキスト ボックス 62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31" name="直線コネクタ 63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32" name="テキスト ボックス 63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4" name="テキスト ボックス 63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25857</xdr:rowOff>
    </xdr:from>
    <xdr:to>
      <xdr:col>23</xdr:col>
      <xdr:colOff>516889</xdr:colOff>
      <xdr:row>79</xdr:row>
      <xdr:rowOff>44450</xdr:rowOff>
    </xdr:to>
    <xdr:cxnSp macro="">
      <xdr:nvCxnSpPr>
        <xdr:cNvPr id="636" name="直線コネクタ 635"/>
        <xdr:cNvCxnSpPr/>
      </xdr:nvCxnSpPr>
      <xdr:spPr>
        <a:xfrm flipV="1">
          <a:off x="16317595" y="12198807"/>
          <a:ext cx="1269" cy="139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59910</xdr:rowOff>
    </xdr:from>
    <xdr:ext cx="249299" cy="259045"/>
    <xdr:sp macro="" textlink="">
      <xdr:nvSpPr>
        <xdr:cNvPr id="637" name="災害復旧費最小値テキスト"/>
        <xdr:cNvSpPr txBox="1"/>
      </xdr:nvSpPr>
      <xdr:spPr>
        <a:xfrm>
          <a:off x="16370300" y="136044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8" name="直線コネクタ 63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143984</xdr:rowOff>
    </xdr:from>
    <xdr:ext cx="534377" cy="259045"/>
    <xdr:sp macro="" textlink="">
      <xdr:nvSpPr>
        <xdr:cNvPr id="639" name="災害復旧費最大値テキスト"/>
        <xdr:cNvSpPr txBox="1"/>
      </xdr:nvSpPr>
      <xdr:spPr>
        <a:xfrm>
          <a:off x="16370300" y="1197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36,488</a:t>
          </a:r>
          <a:endParaRPr kumimoji="1" lang="ja-JP" altLang="en-US" sz="1000" b="1">
            <a:latin typeface="ＭＳ Ｐゴシック"/>
          </a:endParaRPr>
        </a:p>
      </xdr:txBody>
    </xdr:sp>
    <xdr:clientData/>
  </xdr:oneCellAnchor>
  <xdr:twoCellAnchor>
    <xdr:from>
      <xdr:col>23</xdr:col>
      <xdr:colOff>428625</xdr:colOff>
      <xdr:row>71</xdr:row>
      <xdr:rowOff>25857</xdr:rowOff>
    </xdr:from>
    <xdr:to>
      <xdr:col>23</xdr:col>
      <xdr:colOff>606425</xdr:colOff>
      <xdr:row>71</xdr:row>
      <xdr:rowOff>25857</xdr:rowOff>
    </xdr:to>
    <xdr:cxnSp macro="">
      <xdr:nvCxnSpPr>
        <xdr:cNvPr id="640" name="直線コネクタ 639"/>
        <xdr:cNvCxnSpPr/>
      </xdr:nvCxnSpPr>
      <xdr:spPr>
        <a:xfrm>
          <a:off x="16230600" y="1219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41326</xdr:rowOff>
    </xdr:from>
    <xdr:to>
      <xdr:col>23</xdr:col>
      <xdr:colOff>517525</xdr:colOff>
      <xdr:row>79</xdr:row>
      <xdr:rowOff>41669</xdr:rowOff>
    </xdr:to>
    <xdr:cxnSp macro="">
      <xdr:nvCxnSpPr>
        <xdr:cNvPr id="641" name="直線コネクタ 640"/>
        <xdr:cNvCxnSpPr/>
      </xdr:nvCxnSpPr>
      <xdr:spPr>
        <a:xfrm>
          <a:off x="15481300" y="13585876"/>
          <a:ext cx="8382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148810</xdr:rowOff>
    </xdr:from>
    <xdr:ext cx="469744" cy="259045"/>
    <xdr:sp macro="" textlink="">
      <xdr:nvSpPr>
        <xdr:cNvPr id="642" name="災害復旧費平均値テキスト"/>
        <xdr:cNvSpPr txBox="1"/>
      </xdr:nvSpPr>
      <xdr:spPr>
        <a:xfrm>
          <a:off x="16370300" y="13350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125933</xdr:rowOff>
    </xdr:from>
    <xdr:to>
      <xdr:col>23</xdr:col>
      <xdr:colOff>568325</xdr:colOff>
      <xdr:row>79</xdr:row>
      <xdr:rowOff>56083</xdr:rowOff>
    </xdr:to>
    <xdr:sp macro="" textlink="">
      <xdr:nvSpPr>
        <xdr:cNvPr id="643" name="フローチャート : 判断 642"/>
        <xdr:cNvSpPr/>
      </xdr:nvSpPr>
      <xdr:spPr>
        <a:xfrm>
          <a:off x="16268700" y="1349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36792</xdr:rowOff>
    </xdr:from>
    <xdr:to>
      <xdr:col>22</xdr:col>
      <xdr:colOff>365125</xdr:colOff>
      <xdr:row>79</xdr:row>
      <xdr:rowOff>41326</xdr:rowOff>
    </xdr:to>
    <xdr:cxnSp macro="">
      <xdr:nvCxnSpPr>
        <xdr:cNvPr id="644" name="直線コネクタ 643"/>
        <xdr:cNvCxnSpPr/>
      </xdr:nvCxnSpPr>
      <xdr:spPr>
        <a:xfrm>
          <a:off x="14592300" y="13581342"/>
          <a:ext cx="889000" cy="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128333</xdr:rowOff>
    </xdr:from>
    <xdr:to>
      <xdr:col>22</xdr:col>
      <xdr:colOff>415925</xdr:colOff>
      <xdr:row>79</xdr:row>
      <xdr:rowOff>58483</xdr:rowOff>
    </xdr:to>
    <xdr:sp macro="" textlink="">
      <xdr:nvSpPr>
        <xdr:cNvPr id="645" name="フローチャート : 判断 644"/>
        <xdr:cNvSpPr/>
      </xdr:nvSpPr>
      <xdr:spPr>
        <a:xfrm>
          <a:off x="15430500" y="1350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75010</xdr:rowOff>
    </xdr:from>
    <xdr:ext cx="378565" cy="259045"/>
    <xdr:sp macro="" textlink="">
      <xdr:nvSpPr>
        <xdr:cNvPr id="646" name="テキスト ボックス 645"/>
        <xdr:cNvSpPr txBox="1"/>
      </xdr:nvSpPr>
      <xdr:spPr>
        <a:xfrm>
          <a:off x="15292017" y="13276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36792</xdr:rowOff>
    </xdr:from>
    <xdr:to>
      <xdr:col>21</xdr:col>
      <xdr:colOff>161925</xdr:colOff>
      <xdr:row>79</xdr:row>
      <xdr:rowOff>40450</xdr:rowOff>
    </xdr:to>
    <xdr:cxnSp macro="">
      <xdr:nvCxnSpPr>
        <xdr:cNvPr id="647" name="直線コネクタ 646"/>
        <xdr:cNvCxnSpPr/>
      </xdr:nvCxnSpPr>
      <xdr:spPr>
        <a:xfrm flipV="1">
          <a:off x="13703300" y="13581342"/>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127267</xdr:rowOff>
    </xdr:from>
    <xdr:to>
      <xdr:col>21</xdr:col>
      <xdr:colOff>212725</xdr:colOff>
      <xdr:row>79</xdr:row>
      <xdr:rowOff>57417</xdr:rowOff>
    </xdr:to>
    <xdr:sp macro="" textlink="">
      <xdr:nvSpPr>
        <xdr:cNvPr id="648" name="フローチャート : 判断 647"/>
        <xdr:cNvSpPr/>
      </xdr:nvSpPr>
      <xdr:spPr>
        <a:xfrm>
          <a:off x="14541500" y="13500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73944</xdr:rowOff>
    </xdr:from>
    <xdr:ext cx="378565" cy="259045"/>
    <xdr:sp macro="" textlink="">
      <xdr:nvSpPr>
        <xdr:cNvPr id="649" name="テキスト ボックス 648"/>
        <xdr:cNvSpPr txBox="1"/>
      </xdr:nvSpPr>
      <xdr:spPr>
        <a:xfrm>
          <a:off x="14403017" y="13275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40145</xdr:rowOff>
    </xdr:from>
    <xdr:to>
      <xdr:col>19</xdr:col>
      <xdr:colOff>644525</xdr:colOff>
      <xdr:row>79</xdr:row>
      <xdr:rowOff>40450</xdr:rowOff>
    </xdr:to>
    <xdr:cxnSp macro="">
      <xdr:nvCxnSpPr>
        <xdr:cNvPr id="650" name="直線コネクタ 649"/>
        <xdr:cNvCxnSpPr/>
      </xdr:nvCxnSpPr>
      <xdr:spPr>
        <a:xfrm>
          <a:off x="12814300" y="13584695"/>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112561</xdr:rowOff>
    </xdr:from>
    <xdr:to>
      <xdr:col>20</xdr:col>
      <xdr:colOff>9525</xdr:colOff>
      <xdr:row>79</xdr:row>
      <xdr:rowOff>42711</xdr:rowOff>
    </xdr:to>
    <xdr:sp macro="" textlink="">
      <xdr:nvSpPr>
        <xdr:cNvPr id="651" name="フローチャート : 判断 650"/>
        <xdr:cNvSpPr/>
      </xdr:nvSpPr>
      <xdr:spPr>
        <a:xfrm>
          <a:off x="13652500" y="1348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59238</xdr:rowOff>
    </xdr:from>
    <xdr:ext cx="469744" cy="259045"/>
    <xdr:sp macro="" textlink="">
      <xdr:nvSpPr>
        <xdr:cNvPr id="652" name="テキスト ボックス 651"/>
        <xdr:cNvSpPr txBox="1"/>
      </xdr:nvSpPr>
      <xdr:spPr>
        <a:xfrm>
          <a:off x="13468427" y="1326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114122</xdr:rowOff>
    </xdr:from>
    <xdr:to>
      <xdr:col>18</xdr:col>
      <xdr:colOff>492125</xdr:colOff>
      <xdr:row>79</xdr:row>
      <xdr:rowOff>44272</xdr:rowOff>
    </xdr:to>
    <xdr:sp macro="" textlink="">
      <xdr:nvSpPr>
        <xdr:cNvPr id="653" name="フローチャート : 判断 652"/>
        <xdr:cNvSpPr/>
      </xdr:nvSpPr>
      <xdr:spPr>
        <a:xfrm>
          <a:off x="12763500" y="1348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60799</xdr:rowOff>
    </xdr:from>
    <xdr:ext cx="469744" cy="259045"/>
    <xdr:sp macro="" textlink="">
      <xdr:nvSpPr>
        <xdr:cNvPr id="654" name="テキスト ボックス 653"/>
        <xdr:cNvSpPr txBox="1"/>
      </xdr:nvSpPr>
      <xdr:spPr>
        <a:xfrm>
          <a:off x="12579427" y="1326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162319</xdr:rowOff>
    </xdr:from>
    <xdr:to>
      <xdr:col>23</xdr:col>
      <xdr:colOff>568325</xdr:colOff>
      <xdr:row>79</xdr:row>
      <xdr:rowOff>92469</xdr:rowOff>
    </xdr:to>
    <xdr:sp macro="" textlink="">
      <xdr:nvSpPr>
        <xdr:cNvPr id="660" name="円/楕円 659"/>
        <xdr:cNvSpPr/>
      </xdr:nvSpPr>
      <xdr:spPr>
        <a:xfrm>
          <a:off x="16268700" y="1353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104360</xdr:rowOff>
    </xdr:from>
    <xdr:ext cx="313932" cy="259045"/>
    <xdr:sp macro="" textlink="">
      <xdr:nvSpPr>
        <xdr:cNvPr id="661" name="災害復旧費該当値テキスト"/>
        <xdr:cNvSpPr txBox="1"/>
      </xdr:nvSpPr>
      <xdr:spPr>
        <a:xfrm>
          <a:off x="16370300" y="134774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161976</xdr:rowOff>
    </xdr:from>
    <xdr:to>
      <xdr:col>22</xdr:col>
      <xdr:colOff>415925</xdr:colOff>
      <xdr:row>79</xdr:row>
      <xdr:rowOff>92126</xdr:rowOff>
    </xdr:to>
    <xdr:sp macro="" textlink="">
      <xdr:nvSpPr>
        <xdr:cNvPr id="662" name="円/楕円 661"/>
        <xdr:cNvSpPr/>
      </xdr:nvSpPr>
      <xdr:spPr>
        <a:xfrm>
          <a:off x="15430500" y="1353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83253</xdr:rowOff>
    </xdr:from>
    <xdr:ext cx="313932" cy="259045"/>
    <xdr:sp macro="" textlink="">
      <xdr:nvSpPr>
        <xdr:cNvPr id="663" name="テキスト ボックス 662"/>
        <xdr:cNvSpPr txBox="1"/>
      </xdr:nvSpPr>
      <xdr:spPr>
        <a:xfrm>
          <a:off x="15324333" y="136278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157442</xdr:rowOff>
    </xdr:from>
    <xdr:to>
      <xdr:col>21</xdr:col>
      <xdr:colOff>212725</xdr:colOff>
      <xdr:row>79</xdr:row>
      <xdr:rowOff>87592</xdr:rowOff>
    </xdr:to>
    <xdr:sp macro="" textlink="">
      <xdr:nvSpPr>
        <xdr:cNvPr id="664" name="円/楕円 663"/>
        <xdr:cNvSpPr/>
      </xdr:nvSpPr>
      <xdr:spPr>
        <a:xfrm>
          <a:off x="14541500" y="1353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78719</xdr:rowOff>
    </xdr:from>
    <xdr:ext cx="378565" cy="259045"/>
    <xdr:sp macro="" textlink="">
      <xdr:nvSpPr>
        <xdr:cNvPr id="665" name="テキスト ボックス 664"/>
        <xdr:cNvSpPr txBox="1"/>
      </xdr:nvSpPr>
      <xdr:spPr>
        <a:xfrm>
          <a:off x="14403017" y="13623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161100</xdr:rowOff>
    </xdr:from>
    <xdr:to>
      <xdr:col>20</xdr:col>
      <xdr:colOff>9525</xdr:colOff>
      <xdr:row>79</xdr:row>
      <xdr:rowOff>91250</xdr:rowOff>
    </xdr:to>
    <xdr:sp macro="" textlink="">
      <xdr:nvSpPr>
        <xdr:cNvPr id="666" name="円/楕円 665"/>
        <xdr:cNvSpPr/>
      </xdr:nvSpPr>
      <xdr:spPr>
        <a:xfrm>
          <a:off x="13652500" y="135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82377</xdr:rowOff>
    </xdr:from>
    <xdr:ext cx="378565" cy="259045"/>
    <xdr:sp macro="" textlink="">
      <xdr:nvSpPr>
        <xdr:cNvPr id="667" name="テキスト ボックス 666"/>
        <xdr:cNvSpPr txBox="1"/>
      </xdr:nvSpPr>
      <xdr:spPr>
        <a:xfrm>
          <a:off x="13514017" y="13626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160795</xdr:rowOff>
    </xdr:from>
    <xdr:to>
      <xdr:col>18</xdr:col>
      <xdr:colOff>492125</xdr:colOff>
      <xdr:row>79</xdr:row>
      <xdr:rowOff>90945</xdr:rowOff>
    </xdr:to>
    <xdr:sp macro="" textlink="">
      <xdr:nvSpPr>
        <xdr:cNvPr id="668" name="円/楕円 667"/>
        <xdr:cNvSpPr/>
      </xdr:nvSpPr>
      <xdr:spPr>
        <a:xfrm>
          <a:off x="12763500" y="1353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82072</xdr:rowOff>
    </xdr:from>
    <xdr:ext cx="378565" cy="259045"/>
    <xdr:sp macro="" textlink="">
      <xdr:nvSpPr>
        <xdr:cNvPr id="669" name="テキスト ボックス 668"/>
        <xdr:cNvSpPr txBox="1"/>
      </xdr:nvSpPr>
      <xdr:spPr>
        <a:xfrm>
          <a:off x="12625017" y="13626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35,386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80" name="テキスト ボックス 679"/>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98</xdr:row>
      <xdr:rowOff>139700</xdr:rowOff>
    </xdr:from>
    <xdr:to>
      <xdr:col>24</xdr:col>
      <xdr:colOff>644525</xdr:colOff>
      <xdr:row>98</xdr:row>
      <xdr:rowOff>139700</xdr:rowOff>
    </xdr:to>
    <xdr:cxnSp macro="">
      <xdr:nvCxnSpPr>
        <xdr:cNvPr id="681" name="直線コネクタ 68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168927</xdr:rowOff>
    </xdr:from>
    <xdr:ext cx="531299" cy="259045"/>
    <xdr:sp macro="" textlink="">
      <xdr:nvSpPr>
        <xdr:cNvPr id="682" name="テキスト ボックス 681"/>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83" name="直線コネクタ 68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84" name="テキスト ボックス 683"/>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85" name="直線コネクタ 68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86" name="テキスト ボックス 685"/>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87" name="直線コネクタ 68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88" name="テキスト ボックス 687"/>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70824</xdr:rowOff>
    </xdr:from>
    <xdr:to>
      <xdr:col>23</xdr:col>
      <xdr:colOff>516889</xdr:colOff>
      <xdr:row>99</xdr:row>
      <xdr:rowOff>45859</xdr:rowOff>
    </xdr:to>
    <xdr:cxnSp macro="">
      <xdr:nvCxnSpPr>
        <xdr:cNvPr id="692" name="直線コネクタ 691"/>
        <xdr:cNvCxnSpPr/>
      </xdr:nvCxnSpPr>
      <xdr:spPr>
        <a:xfrm flipV="1">
          <a:off x="16317595" y="15844224"/>
          <a:ext cx="1269" cy="1175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49686</xdr:rowOff>
    </xdr:from>
    <xdr:ext cx="534377" cy="259045"/>
    <xdr:sp macro="" textlink="">
      <xdr:nvSpPr>
        <xdr:cNvPr id="693" name="公債費最小値テキスト"/>
        <xdr:cNvSpPr txBox="1"/>
      </xdr:nvSpPr>
      <xdr:spPr>
        <a:xfrm>
          <a:off x="16370300" y="17023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16,605</a:t>
          </a:r>
          <a:endParaRPr kumimoji="1" lang="ja-JP" altLang="en-US" sz="1000" b="1">
            <a:latin typeface="ＭＳ Ｐゴシック"/>
          </a:endParaRPr>
        </a:p>
      </xdr:txBody>
    </xdr:sp>
    <xdr:clientData/>
  </xdr:oneCellAnchor>
  <xdr:twoCellAnchor>
    <xdr:from>
      <xdr:col>23</xdr:col>
      <xdr:colOff>428625</xdr:colOff>
      <xdr:row>99</xdr:row>
      <xdr:rowOff>45859</xdr:rowOff>
    </xdr:from>
    <xdr:to>
      <xdr:col>23</xdr:col>
      <xdr:colOff>606425</xdr:colOff>
      <xdr:row>99</xdr:row>
      <xdr:rowOff>45859</xdr:rowOff>
    </xdr:to>
    <xdr:cxnSp macro="">
      <xdr:nvCxnSpPr>
        <xdr:cNvPr id="694" name="直線コネクタ 693"/>
        <xdr:cNvCxnSpPr/>
      </xdr:nvCxnSpPr>
      <xdr:spPr>
        <a:xfrm>
          <a:off x="16230600" y="17019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17501</xdr:rowOff>
    </xdr:from>
    <xdr:ext cx="534377" cy="259045"/>
    <xdr:sp macro="" textlink="">
      <xdr:nvSpPr>
        <xdr:cNvPr id="695" name="公債費最大値テキスト"/>
        <xdr:cNvSpPr txBox="1"/>
      </xdr:nvSpPr>
      <xdr:spPr>
        <a:xfrm>
          <a:off x="16370300" y="1561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68,013</a:t>
          </a:r>
          <a:endParaRPr kumimoji="1" lang="ja-JP" altLang="en-US" sz="1000" b="1">
            <a:latin typeface="ＭＳ Ｐゴシック"/>
          </a:endParaRPr>
        </a:p>
      </xdr:txBody>
    </xdr:sp>
    <xdr:clientData/>
  </xdr:oneCellAnchor>
  <xdr:twoCellAnchor>
    <xdr:from>
      <xdr:col>23</xdr:col>
      <xdr:colOff>428625</xdr:colOff>
      <xdr:row>92</xdr:row>
      <xdr:rowOff>70824</xdr:rowOff>
    </xdr:from>
    <xdr:to>
      <xdr:col>23</xdr:col>
      <xdr:colOff>606425</xdr:colOff>
      <xdr:row>92</xdr:row>
      <xdr:rowOff>70824</xdr:rowOff>
    </xdr:to>
    <xdr:cxnSp macro="">
      <xdr:nvCxnSpPr>
        <xdr:cNvPr id="696" name="直線コネクタ 695"/>
        <xdr:cNvCxnSpPr/>
      </xdr:nvCxnSpPr>
      <xdr:spPr>
        <a:xfrm>
          <a:off x="16230600" y="1584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59324</xdr:rowOff>
    </xdr:from>
    <xdr:to>
      <xdr:col>23</xdr:col>
      <xdr:colOff>517525</xdr:colOff>
      <xdr:row>97</xdr:row>
      <xdr:rowOff>120886</xdr:rowOff>
    </xdr:to>
    <xdr:cxnSp macro="">
      <xdr:nvCxnSpPr>
        <xdr:cNvPr id="697" name="直線コネクタ 696"/>
        <xdr:cNvCxnSpPr/>
      </xdr:nvCxnSpPr>
      <xdr:spPr>
        <a:xfrm>
          <a:off x="15481300" y="16689974"/>
          <a:ext cx="838200" cy="6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29596</xdr:rowOff>
    </xdr:from>
    <xdr:ext cx="534377" cy="259045"/>
    <xdr:sp macro="" textlink="">
      <xdr:nvSpPr>
        <xdr:cNvPr id="698" name="公債費平均値テキスト"/>
        <xdr:cNvSpPr txBox="1"/>
      </xdr:nvSpPr>
      <xdr:spPr>
        <a:xfrm>
          <a:off x="16370300" y="16317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38,595</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6719</xdr:rowOff>
    </xdr:from>
    <xdr:to>
      <xdr:col>23</xdr:col>
      <xdr:colOff>568325</xdr:colOff>
      <xdr:row>96</xdr:row>
      <xdr:rowOff>108319</xdr:rowOff>
    </xdr:to>
    <xdr:sp macro="" textlink="">
      <xdr:nvSpPr>
        <xdr:cNvPr id="699" name="フローチャート : 判断 698"/>
        <xdr:cNvSpPr/>
      </xdr:nvSpPr>
      <xdr:spPr>
        <a:xfrm>
          <a:off x="16268700" y="1646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43185</xdr:rowOff>
    </xdr:from>
    <xdr:to>
      <xdr:col>22</xdr:col>
      <xdr:colOff>365125</xdr:colOff>
      <xdr:row>97</xdr:row>
      <xdr:rowOff>59324</xdr:rowOff>
    </xdr:to>
    <xdr:cxnSp macro="">
      <xdr:nvCxnSpPr>
        <xdr:cNvPr id="700" name="直線コネクタ 699"/>
        <xdr:cNvCxnSpPr/>
      </xdr:nvCxnSpPr>
      <xdr:spPr>
        <a:xfrm>
          <a:off x="14592300" y="16673835"/>
          <a:ext cx="889000" cy="1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127671</xdr:rowOff>
    </xdr:from>
    <xdr:to>
      <xdr:col>22</xdr:col>
      <xdr:colOff>415925</xdr:colOff>
      <xdr:row>96</xdr:row>
      <xdr:rowOff>57821</xdr:rowOff>
    </xdr:to>
    <xdr:sp macro="" textlink="">
      <xdr:nvSpPr>
        <xdr:cNvPr id="701" name="フローチャート : 判断 700"/>
        <xdr:cNvSpPr/>
      </xdr:nvSpPr>
      <xdr:spPr>
        <a:xfrm>
          <a:off x="15430500" y="1641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74348</xdr:rowOff>
    </xdr:from>
    <xdr:ext cx="534377" cy="259045"/>
    <xdr:sp macro="" textlink="">
      <xdr:nvSpPr>
        <xdr:cNvPr id="702" name="テキスト ボックス 701"/>
        <xdr:cNvSpPr txBox="1"/>
      </xdr:nvSpPr>
      <xdr:spPr>
        <a:xfrm>
          <a:off x="15214111" y="16190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40,804</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41653</xdr:rowOff>
    </xdr:from>
    <xdr:to>
      <xdr:col>21</xdr:col>
      <xdr:colOff>161925</xdr:colOff>
      <xdr:row>97</xdr:row>
      <xdr:rowOff>43185</xdr:rowOff>
    </xdr:to>
    <xdr:cxnSp macro="">
      <xdr:nvCxnSpPr>
        <xdr:cNvPr id="703" name="直線コネクタ 702"/>
        <xdr:cNvCxnSpPr/>
      </xdr:nvCxnSpPr>
      <xdr:spPr>
        <a:xfrm>
          <a:off x="13703300" y="16672303"/>
          <a:ext cx="889000" cy="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117543</xdr:rowOff>
    </xdr:from>
    <xdr:to>
      <xdr:col>21</xdr:col>
      <xdr:colOff>212725</xdr:colOff>
      <xdr:row>96</xdr:row>
      <xdr:rowOff>47693</xdr:rowOff>
    </xdr:to>
    <xdr:sp macro="" textlink="">
      <xdr:nvSpPr>
        <xdr:cNvPr id="704" name="フローチャート : 判断 703"/>
        <xdr:cNvSpPr/>
      </xdr:nvSpPr>
      <xdr:spPr>
        <a:xfrm>
          <a:off x="14541500" y="1640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64220</xdr:rowOff>
    </xdr:from>
    <xdr:ext cx="534377" cy="259045"/>
    <xdr:sp macro="" textlink="">
      <xdr:nvSpPr>
        <xdr:cNvPr id="705" name="テキスト ボックス 704"/>
        <xdr:cNvSpPr txBox="1"/>
      </xdr:nvSpPr>
      <xdr:spPr>
        <a:xfrm>
          <a:off x="14325111" y="16180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41,247</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10747</xdr:rowOff>
    </xdr:from>
    <xdr:to>
      <xdr:col>19</xdr:col>
      <xdr:colOff>644525</xdr:colOff>
      <xdr:row>97</xdr:row>
      <xdr:rowOff>41653</xdr:rowOff>
    </xdr:to>
    <xdr:cxnSp macro="">
      <xdr:nvCxnSpPr>
        <xdr:cNvPr id="706" name="直線コネクタ 705"/>
        <xdr:cNvCxnSpPr/>
      </xdr:nvCxnSpPr>
      <xdr:spPr>
        <a:xfrm>
          <a:off x="12814300" y="16641397"/>
          <a:ext cx="889000" cy="3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104811</xdr:rowOff>
    </xdr:from>
    <xdr:to>
      <xdr:col>20</xdr:col>
      <xdr:colOff>9525</xdr:colOff>
      <xdr:row>96</xdr:row>
      <xdr:rowOff>34961</xdr:rowOff>
    </xdr:to>
    <xdr:sp macro="" textlink="">
      <xdr:nvSpPr>
        <xdr:cNvPr id="707" name="フローチャート : 判断 706"/>
        <xdr:cNvSpPr/>
      </xdr:nvSpPr>
      <xdr:spPr>
        <a:xfrm>
          <a:off x="13652500" y="1639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51488</xdr:rowOff>
    </xdr:from>
    <xdr:ext cx="534377" cy="259045"/>
    <xdr:sp macro="" textlink="">
      <xdr:nvSpPr>
        <xdr:cNvPr id="708" name="テキスト ボックス 707"/>
        <xdr:cNvSpPr txBox="1"/>
      </xdr:nvSpPr>
      <xdr:spPr>
        <a:xfrm>
          <a:off x="13436111" y="1616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41,804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66337</xdr:rowOff>
    </xdr:from>
    <xdr:to>
      <xdr:col>18</xdr:col>
      <xdr:colOff>492125</xdr:colOff>
      <xdr:row>95</xdr:row>
      <xdr:rowOff>167937</xdr:rowOff>
    </xdr:to>
    <xdr:sp macro="" textlink="">
      <xdr:nvSpPr>
        <xdr:cNvPr id="709" name="フローチャート : 判断 708"/>
        <xdr:cNvSpPr/>
      </xdr:nvSpPr>
      <xdr:spPr>
        <a:xfrm>
          <a:off x="12763500" y="1635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13014</xdr:rowOff>
    </xdr:from>
    <xdr:ext cx="534377" cy="259045"/>
    <xdr:sp macro="" textlink="">
      <xdr:nvSpPr>
        <xdr:cNvPr id="710" name="テキスト ボックス 709"/>
        <xdr:cNvSpPr txBox="1"/>
      </xdr:nvSpPr>
      <xdr:spPr>
        <a:xfrm>
          <a:off x="12547111" y="1612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43,487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70086</xdr:rowOff>
    </xdr:from>
    <xdr:to>
      <xdr:col>23</xdr:col>
      <xdr:colOff>568325</xdr:colOff>
      <xdr:row>98</xdr:row>
      <xdr:rowOff>236</xdr:rowOff>
    </xdr:to>
    <xdr:sp macro="" textlink="">
      <xdr:nvSpPr>
        <xdr:cNvPr id="716" name="円/楕円 715"/>
        <xdr:cNvSpPr/>
      </xdr:nvSpPr>
      <xdr:spPr>
        <a:xfrm>
          <a:off x="16268700" y="1670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48513</xdr:rowOff>
    </xdr:from>
    <xdr:ext cx="534377" cy="259045"/>
    <xdr:sp macro="" textlink="">
      <xdr:nvSpPr>
        <xdr:cNvPr id="717" name="公債費該当値テキスト"/>
        <xdr:cNvSpPr txBox="1"/>
      </xdr:nvSpPr>
      <xdr:spPr>
        <a:xfrm>
          <a:off x="16370300" y="1667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28,323</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8524</xdr:rowOff>
    </xdr:from>
    <xdr:to>
      <xdr:col>22</xdr:col>
      <xdr:colOff>415925</xdr:colOff>
      <xdr:row>97</xdr:row>
      <xdr:rowOff>110124</xdr:rowOff>
    </xdr:to>
    <xdr:sp macro="" textlink="">
      <xdr:nvSpPr>
        <xdr:cNvPr id="718" name="円/楕円 717"/>
        <xdr:cNvSpPr/>
      </xdr:nvSpPr>
      <xdr:spPr>
        <a:xfrm>
          <a:off x="15430500" y="1663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101251</xdr:rowOff>
    </xdr:from>
    <xdr:ext cx="534377" cy="259045"/>
    <xdr:sp macro="" textlink="">
      <xdr:nvSpPr>
        <xdr:cNvPr id="719" name="テキスト ボックス 718"/>
        <xdr:cNvSpPr txBox="1"/>
      </xdr:nvSpPr>
      <xdr:spPr>
        <a:xfrm>
          <a:off x="15214111" y="1673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31,016</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163835</xdr:rowOff>
    </xdr:from>
    <xdr:to>
      <xdr:col>21</xdr:col>
      <xdr:colOff>212725</xdr:colOff>
      <xdr:row>97</xdr:row>
      <xdr:rowOff>93985</xdr:rowOff>
    </xdr:to>
    <xdr:sp macro="" textlink="">
      <xdr:nvSpPr>
        <xdr:cNvPr id="720" name="円/楕円 719"/>
        <xdr:cNvSpPr/>
      </xdr:nvSpPr>
      <xdr:spPr>
        <a:xfrm>
          <a:off x="14541500" y="1662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85112</xdr:rowOff>
    </xdr:from>
    <xdr:ext cx="534377" cy="259045"/>
    <xdr:sp macro="" textlink="">
      <xdr:nvSpPr>
        <xdr:cNvPr id="721" name="テキスト ボックス 720"/>
        <xdr:cNvSpPr txBox="1"/>
      </xdr:nvSpPr>
      <xdr:spPr>
        <a:xfrm>
          <a:off x="14325111" y="1671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31,722</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162303</xdr:rowOff>
    </xdr:from>
    <xdr:to>
      <xdr:col>20</xdr:col>
      <xdr:colOff>9525</xdr:colOff>
      <xdr:row>97</xdr:row>
      <xdr:rowOff>92453</xdr:rowOff>
    </xdr:to>
    <xdr:sp macro="" textlink="">
      <xdr:nvSpPr>
        <xdr:cNvPr id="722" name="円/楕円 721"/>
        <xdr:cNvSpPr/>
      </xdr:nvSpPr>
      <xdr:spPr>
        <a:xfrm>
          <a:off x="13652500" y="1662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83580</xdr:rowOff>
    </xdr:from>
    <xdr:ext cx="534377" cy="259045"/>
    <xdr:sp macro="" textlink="">
      <xdr:nvSpPr>
        <xdr:cNvPr id="723" name="テキスト ボックス 722"/>
        <xdr:cNvSpPr txBox="1"/>
      </xdr:nvSpPr>
      <xdr:spPr>
        <a:xfrm>
          <a:off x="13436111" y="1671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31,789</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131397</xdr:rowOff>
    </xdr:from>
    <xdr:to>
      <xdr:col>18</xdr:col>
      <xdr:colOff>492125</xdr:colOff>
      <xdr:row>97</xdr:row>
      <xdr:rowOff>61547</xdr:rowOff>
    </xdr:to>
    <xdr:sp macro="" textlink="">
      <xdr:nvSpPr>
        <xdr:cNvPr id="724" name="円/楕円 723"/>
        <xdr:cNvSpPr/>
      </xdr:nvSpPr>
      <xdr:spPr>
        <a:xfrm>
          <a:off x="12763500" y="1659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52674</xdr:rowOff>
    </xdr:from>
    <xdr:ext cx="534377" cy="259045"/>
    <xdr:sp macro="" textlink="">
      <xdr:nvSpPr>
        <xdr:cNvPr id="725" name="テキスト ボックス 724"/>
        <xdr:cNvSpPr txBox="1"/>
      </xdr:nvSpPr>
      <xdr:spPr>
        <a:xfrm>
          <a:off x="12547111" y="1668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33,141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6" name="直線コネクタ 73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7" name="テキスト ボックス 73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8" name="直線コネクタ 73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9" name="テキスト ボックス 738"/>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40" name="直線コネクタ 73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41" name="テキスト ボックス 740"/>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42" name="直線コネクタ 74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43" name="テキスト ボックス 742"/>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44" name="直線コネクタ 74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45" name="テキスト ボックス 744"/>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6" name="直線コネクタ 74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47" name="テキスト ボックス 746"/>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9" name="テキスト ボックス 74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126964</xdr:rowOff>
    </xdr:from>
    <xdr:to>
      <xdr:col>32</xdr:col>
      <xdr:colOff>186689</xdr:colOff>
      <xdr:row>39</xdr:row>
      <xdr:rowOff>98878</xdr:rowOff>
    </xdr:to>
    <xdr:cxnSp macro="">
      <xdr:nvCxnSpPr>
        <xdr:cNvPr id="751" name="直線コネクタ 750"/>
        <xdr:cNvCxnSpPr/>
      </xdr:nvCxnSpPr>
      <xdr:spPr>
        <a:xfrm flipV="1">
          <a:off x="22159595" y="5270464"/>
          <a:ext cx="1269" cy="1514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52"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53" name="直線コネクタ 75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73641</xdr:rowOff>
    </xdr:from>
    <xdr:ext cx="469744" cy="259045"/>
    <xdr:sp macro="" textlink="">
      <xdr:nvSpPr>
        <xdr:cNvPr id="754" name="諸支出金最大値テキスト"/>
        <xdr:cNvSpPr txBox="1"/>
      </xdr:nvSpPr>
      <xdr:spPr>
        <a:xfrm>
          <a:off x="22212300" y="504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4,639</a:t>
          </a:r>
          <a:endParaRPr kumimoji="1" lang="ja-JP" altLang="en-US" sz="1000" b="1">
            <a:latin typeface="ＭＳ Ｐゴシック"/>
          </a:endParaRPr>
        </a:p>
      </xdr:txBody>
    </xdr:sp>
    <xdr:clientData/>
  </xdr:oneCellAnchor>
  <xdr:twoCellAnchor>
    <xdr:from>
      <xdr:col>32</xdr:col>
      <xdr:colOff>98425</xdr:colOff>
      <xdr:row>30</xdr:row>
      <xdr:rowOff>126964</xdr:rowOff>
    </xdr:from>
    <xdr:to>
      <xdr:col>32</xdr:col>
      <xdr:colOff>276225</xdr:colOff>
      <xdr:row>30</xdr:row>
      <xdr:rowOff>126964</xdr:rowOff>
    </xdr:to>
    <xdr:cxnSp macro="">
      <xdr:nvCxnSpPr>
        <xdr:cNvPr id="755" name="直線コネクタ 754"/>
        <xdr:cNvCxnSpPr/>
      </xdr:nvCxnSpPr>
      <xdr:spPr>
        <a:xfrm>
          <a:off x="22072600" y="5270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56" name="直線コネクタ 75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111450</xdr:rowOff>
    </xdr:from>
    <xdr:ext cx="378565" cy="259045"/>
    <xdr:sp macro="" textlink="">
      <xdr:nvSpPr>
        <xdr:cNvPr id="757" name="諸支出金平均値テキスト"/>
        <xdr:cNvSpPr txBox="1"/>
      </xdr:nvSpPr>
      <xdr:spPr>
        <a:xfrm>
          <a:off x="22212300" y="64551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88574</xdr:rowOff>
    </xdr:from>
    <xdr:to>
      <xdr:col>32</xdr:col>
      <xdr:colOff>238125</xdr:colOff>
      <xdr:row>39</xdr:row>
      <xdr:rowOff>18724</xdr:rowOff>
    </xdr:to>
    <xdr:sp macro="" textlink="">
      <xdr:nvSpPr>
        <xdr:cNvPr id="758" name="フローチャート : 判断 757"/>
        <xdr:cNvSpPr/>
      </xdr:nvSpPr>
      <xdr:spPr>
        <a:xfrm>
          <a:off x="221107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59" name="直線コネクタ 75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146050</xdr:rowOff>
    </xdr:from>
    <xdr:to>
      <xdr:col>31</xdr:col>
      <xdr:colOff>85725</xdr:colOff>
      <xdr:row>38</xdr:row>
      <xdr:rowOff>76200</xdr:rowOff>
    </xdr:to>
    <xdr:sp macro="" textlink="">
      <xdr:nvSpPr>
        <xdr:cNvPr id="760" name="フローチャート : 判断 759"/>
        <xdr:cNvSpPr/>
      </xdr:nvSpPr>
      <xdr:spPr>
        <a:xfrm>
          <a:off x="21272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92727</xdr:rowOff>
    </xdr:from>
    <xdr:ext cx="378565" cy="259045"/>
    <xdr:sp macro="" textlink="">
      <xdr:nvSpPr>
        <xdr:cNvPr id="761" name="テキスト ボックス 760"/>
        <xdr:cNvSpPr txBox="1"/>
      </xdr:nvSpPr>
      <xdr:spPr>
        <a:xfrm>
          <a:off x="21134017" y="6264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62" name="直線コネクタ 76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108168</xdr:rowOff>
    </xdr:from>
    <xdr:to>
      <xdr:col>29</xdr:col>
      <xdr:colOff>568325</xdr:colOff>
      <xdr:row>39</xdr:row>
      <xdr:rowOff>38318</xdr:rowOff>
    </xdr:to>
    <xdr:sp macro="" textlink="">
      <xdr:nvSpPr>
        <xdr:cNvPr id="763" name="フローチャート : 判断 762"/>
        <xdr:cNvSpPr/>
      </xdr:nvSpPr>
      <xdr:spPr>
        <a:xfrm>
          <a:off x="20383500" y="662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54845</xdr:rowOff>
    </xdr:from>
    <xdr:ext cx="378565" cy="259045"/>
    <xdr:sp macro="" textlink="">
      <xdr:nvSpPr>
        <xdr:cNvPr id="764" name="テキスト ボックス 763"/>
        <xdr:cNvSpPr txBox="1"/>
      </xdr:nvSpPr>
      <xdr:spPr>
        <a:xfrm>
          <a:off x="20245017" y="6398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65" name="直線コネクタ 76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53957</xdr:rowOff>
    </xdr:from>
    <xdr:to>
      <xdr:col>28</xdr:col>
      <xdr:colOff>365125</xdr:colOff>
      <xdr:row>37</xdr:row>
      <xdr:rowOff>155557</xdr:rowOff>
    </xdr:to>
    <xdr:sp macro="" textlink="">
      <xdr:nvSpPr>
        <xdr:cNvPr id="766" name="フローチャート : 判断 765"/>
        <xdr:cNvSpPr/>
      </xdr:nvSpPr>
      <xdr:spPr>
        <a:xfrm>
          <a:off x="19494500" y="639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634</xdr:rowOff>
    </xdr:from>
    <xdr:ext cx="469744" cy="259045"/>
    <xdr:sp macro="" textlink="">
      <xdr:nvSpPr>
        <xdr:cNvPr id="767" name="テキスト ボックス 766"/>
        <xdr:cNvSpPr txBox="1"/>
      </xdr:nvSpPr>
      <xdr:spPr>
        <a:xfrm>
          <a:off x="19310427" y="617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36975</xdr:rowOff>
    </xdr:from>
    <xdr:to>
      <xdr:col>27</xdr:col>
      <xdr:colOff>161925</xdr:colOff>
      <xdr:row>38</xdr:row>
      <xdr:rowOff>138575</xdr:rowOff>
    </xdr:to>
    <xdr:sp macro="" textlink="">
      <xdr:nvSpPr>
        <xdr:cNvPr id="768" name="フローチャート : 判断 767"/>
        <xdr:cNvSpPr/>
      </xdr:nvSpPr>
      <xdr:spPr>
        <a:xfrm>
          <a:off x="18605500" y="655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155102</xdr:rowOff>
    </xdr:from>
    <xdr:ext cx="378565" cy="259045"/>
    <xdr:sp macro="" textlink="">
      <xdr:nvSpPr>
        <xdr:cNvPr id="769" name="テキスト ボックス 768"/>
        <xdr:cNvSpPr txBox="1"/>
      </xdr:nvSpPr>
      <xdr:spPr>
        <a:xfrm>
          <a:off x="18467017" y="6327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75" name="円/楕円 77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76"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77" name="円/楕円 77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78" name="テキスト ボックス 777"/>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79" name="円/楕円 77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80" name="テキスト ボックス 779"/>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81" name="円/楕円 78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82" name="テキスト ボックス 781"/>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83" name="円/楕円 78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84" name="テキスト ボックス 783"/>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7" name="フローチャート :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9" name="フローチャート :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0" name="テキスト ボックス 80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2" name="フローチャート :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3" name="テキスト ボックス 81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5" name="フローチャート :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6" name="テキスト ボックス 81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7" name="フローチャート :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8" name="テキスト ボックス 81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4" name="円/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6" name="円/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7" name="テキスト ボックス 82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8" name="円/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9" name="テキスト ボックス 82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0" name="円/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1" name="テキスト ボックス 83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2" name="円/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3" name="テキスト ボックス 83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歳出で一番大きい民生費は、住民一人あたり</a:t>
          </a:r>
          <a:r>
            <a:rPr kumimoji="1" lang="en-US" altLang="ja-JP" sz="1300">
              <a:solidFill>
                <a:schemeClr val="dk1"/>
              </a:solidFill>
              <a:effectLst/>
              <a:latin typeface="+mn-ea"/>
              <a:ea typeface="+mn-ea"/>
              <a:cs typeface="+mn-cs"/>
            </a:rPr>
            <a:t>123,111</a:t>
          </a:r>
          <a:r>
            <a:rPr kumimoji="1" lang="ja-JP" altLang="ja-JP" sz="1300">
              <a:solidFill>
                <a:schemeClr val="dk1"/>
              </a:solidFill>
              <a:effectLst/>
              <a:latin typeface="+mn-ea"/>
              <a:ea typeface="+mn-ea"/>
              <a:cs typeface="+mn-cs"/>
            </a:rPr>
            <a:t>円となっ</a:t>
          </a:r>
          <a:r>
            <a:rPr kumimoji="1" lang="ja-JP" altLang="en-US" sz="1300">
              <a:solidFill>
                <a:schemeClr val="dk1"/>
              </a:solidFill>
              <a:effectLst/>
              <a:latin typeface="+mn-ea"/>
              <a:ea typeface="+mn-ea"/>
              <a:cs typeface="+mn-cs"/>
            </a:rPr>
            <a:t>た</a:t>
          </a:r>
          <a:r>
            <a:rPr kumimoji="1" lang="ja-JP" altLang="ja-JP" sz="1300">
              <a:solidFill>
                <a:schemeClr val="dk1"/>
              </a:solidFill>
              <a:effectLst/>
              <a:latin typeface="+mn-ea"/>
              <a:ea typeface="+mn-ea"/>
              <a:cs typeface="+mn-cs"/>
            </a:rPr>
            <a:t>。</a:t>
          </a:r>
          <a:r>
            <a:rPr kumimoji="1" lang="ja-JP" altLang="en-US" sz="1300">
              <a:solidFill>
                <a:schemeClr val="dk1"/>
              </a:solidFill>
              <a:effectLst/>
              <a:latin typeface="+mn-ea"/>
              <a:ea typeface="+mn-ea"/>
              <a:cs typeface="+mn-cs"/>
            </a:rPr>
            <a:t>金額の大きなものとしては、児童手当や法人保育所への委託料などがあり、また障害福祉サービスに係る給付費が事業所の増により年々増加傾向にある。</a:t>
          </a:r>
          <a:r>
            <a:rPr kumimoji="1" lang="ja-JP" altLang="ja-JP" sz="1300">
              <a:solidFill>
                <a:schemeClr val="dk1"/>
              </a:solidFill>
              <a:effectLst/>
              <a:latin typeface="+mn-ea"/>
              <a:ea typeface="+mn-ea"/>
              <a:cs typeface="+mn-cs"/>
            </a:rPr>
            <a:t>教育費は、住民一人当たり</a:t>
          </a:r>
          <a:r>
            <a:rPr kumimoji="1" lang="en-US" altLang="ja-JP" sz="1300">
              <a:solidFill>
                <a:schemeClr val="dk1"/>
              </a:solidFill>
              <a:effectLst/>
              <a:latin typeface="+mn-ea"/>
              <a:ea typeface="+mn-ea"/>
              <a:cs typeface="+mn-cs"/>
            </a:rPr>
            <a:t>36,049</a:t>
          </a:r>
          <a:r>
            <a:rPr kumimoji="1" lang="ja-JP" altLang="ja-JP" sz="1300">
              <a:solidFill>
                <a:schemeClr val="dk1"/>
              </a:solidFill>
              <a:effectLst/>
              <a:latin typeface="+mn-ea"/>
              <a:ea typeface="+mn-ea"/>
              <a:cs typeface="+mn-cs"/>
            </a:rPr>
            <a:t>円となり前年に比べて</a:t>
          </a:r>
          <a:r>
            <a:rPr kumimoji="1" lang="en-US" altLang="ja-JP" sz="1300">
              <a:solidFill>
                <a:schemeClr val="dk1"/>
              </a:solidFill>
              <a:effectLst/>
              <a:latin typeface="+mn-ea"/>
              <a:ea typeface="+mn-ea"/>
              <a:cs typeface="+mn-cs"/>
            </a:rPr>
            <a:t>6,983</a:t>
          </a:r>
          <a:r>
            <a:rPr kumimoji="1" lang="ja-JP" altLang="ja-JP" sz="1300">
              <a:solidFill>
                <a:schemeClr val="dk1"/>
              </a:solidFill>
              <a:effectLst/>
              <a:latin typeface="+mn-ea"/>
              <a:ea typeface="+mn-ea"/>
              <a:cs typeface="+mn-cs"/>
            </a:rPr>
            <a:t>円と大きく減少し類似団体平均を下回った。これは、くすのき特別支援学校や大清水</a:t>
          </a:r>
          <a:r>
            <a:rPr kumimoji="1" lang="ja-JP" altLang="en-US" sz="1300">
              <a:solidFill>
                <a:schemeClr val="dk1"/>
              </a:solidFill>
              <a:effectLst/>
              <a:latin typeface="+mn-ea"/>
              <a:ea typeface="+mn-ea"/>
              <a:cs typeface="+mn-cs"/>
            </a:rPr>
            <a:t>まな</a:t>
          </a:r>
          <a:r>
            <a:rPr kumimoji="1" lang="ja-JP" altLang="ja-JP" sz="1300">
              <a:solidFill>
                <a:schemeClr val="dk1"/>
              </a:solidFill>
              <a:effectLst/>
              <a:latin typeface="+mn-ea"/>
              <a:ea typeface="+mn-ea"/>
              <a:cs typeface="+mn-cs"/>
            </a:rPr>
            <a:t>び交流館などの大型整備事業が終了したためである。全体的に類似団体平均を下回る中で、衛生費は住民一人あたり</a:t>
          </a:r>
          <a:r>
            <a:rPr kumimoji="1" lang="en-US" altLang="ja-JP" sz="1300">
              <a:solidFill>
                <a:schemeClr val="dk1"/>
              </a:solidFill>
              <a:effectLst/>
              <a:latin typeface="+mn-ea"/>
              <a:ea typeface="+mn-ea"/>
              <a:cs typeface="+mn-cs"/>
            </a:rPr>
            <a:t>36,193</a:t>
          </a:r>
          <a:r>
            <a:rPr kumimoji="1" lang="ja-JP" altLang="ja-JP" sz="1300">
              <a:solidFill>
                <a:schemeClr val="dk1"/>
              </a:solidFill>
              <a:effectLst/>
              <a:latin typeface="+mn-ea"/>
              <a:ea typeface="+mn-ea"/>
              <a:cs typeface="+mn-cs"/>
            </a:rPr>
            <a:t>円と類似団体平均を上回っている。これは、予防接種など保健衛生の取組みやごみ処理など環境</a:t>
          </a:r>
          <a:r>
            <a:rPr kumimoji="1" lang="ja-JP" altLang="en-US" sz="1300">
              <a:solidFill>
                <a:schemeClr val="dk1"/>
              </a:solidFill>
              <a:effectLst/>
              <a:latin typeface="+mn-ea"/>
              <a:ea typeface="+mn-ea"/>
              <a:cs typeface="+mn-cs"/>
            </a:rPr>
            <a:t>衛生の</a:t>
          </a:r>
          <a:r>
            <a:rPr kumimoji="1" lang="ja-JP" altLang="ja-JP" sz="1300">
              <a:solidFill>
                <a:schemeClr val="dk1"/>
              </a:solidFill>
              <a:effectLst/>
              <a:latin typeface="+mn-ea"/>
              <a:ea typeface="+mn-ea"/>
              <a:cs typeface="+mn-cs"/>
            </a:rPr>
            <a:t>取組みを推進してきたことが要因である。</a:t>
          </a:r>
          <a:endParaRPr lang="ja-JP" altLang="ja-JP" sz="1300">
            <a:effectLst/>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財政調整基金については、歳出において投資的経費が減少したもの市税や地方交付税の減により歳入も大きく減少したため前年に比べ取崩額が増え、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形式収支は平成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年度より減少したもの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、前年度は地方創生関連事業に係る国庫補助金など翌年に繰り越すべき財源が多かったため実質収支は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百万円増となり、比率は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ポイント上昇した。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実質単年度収支は、財政調整基金取崩額が前年</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と比較して増加したため、収支不足が拡大した。</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連結実質黒字額は、一般会計のほか介護保険事業特別会計や病院事業会計で増加したことにより全会計では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9.6%</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増加した。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さらに、標準財政規模は減少しており、連結の黒字比率としては、前年度から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ポイントの増加となった。</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実質</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公債</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費比率は減少傾向で推移しており、平成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年度は前年度と比較して単年度で</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0.81</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ポイント改善し</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か年平均では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ポイント改善した。実質</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公債</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費比率の分子については、公債費の減少に伴い交付税算入額が減少したものの、それを上回る</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ほどに</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元利償還金</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や債務負担行為に基づく支出額が</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した</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ため、全体として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円の減少となった。</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将来負担比率は減少傾向で推移してきたが、平成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年度は前年度と比較し</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ポイント悪化した。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将来負担額については、公営事業会計に対する地方債・借入金残高への繰入見込額が増加したものの、一般会計の地方債残高が借入抑制等により減少したほか、債務負担行為</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に基づく支出予定</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額が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PFI</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事業の進捗や土地開発公社からの梅田川霊苑用地の引き取りなどにより減少したため、全体としては減少した。その一方で、地方債残高の減に伴う交付税の算入見込額の減や都市計画税の充当見込額の減のため、将来負担額から控除される額が減少した。その結果指標分子全体で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260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円増加した。</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愛知県豊橋市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378,485
364,406
261.86
122,543,337
118,074,888
4,223,270
71,656,867
99,831,707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40.1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愛知県豊橋市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378,485
364,406
261.86
122,543,337
118,074,888
4,223,270
71,656,867
99,831,707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40.1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愛知県豊橋市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378,485
364,406
261.86
122,543,337
118,074,888
4,223,270
71,656,867
99,831,707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40.1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122543337</v>
      </c>
      <c r="BO4" s="379"/>
      <c r="BP4" s="379"/>
      <c r="BQ4" s="379"/>
      <c r="BR4" s="379"/>
      <c r="BS4" s="379"/>
      <c r="BT4" s="379"/>
      <c r="BU4" s="380"/>
      <c r="BV4" s="378">
        <v>125771261</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5.9</v>
      </c>
      <c r="CU4" s="385"/>
      <c r="CV4" s="385"/>
      <c r="CW4" s="385"/>
      <c r="CX4" s="385"/>
      <c r="CY4" s="385"/>
      <c r="CZ4" s="385"/>
      <c r="DA4" s="386"/>
      <c r="DB4" s="384">
        <v>5.7</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118074888</v>
      </c>
      <c r="BO5" s="416"/>
      <c r="BP5" s="416"/>
      <c r="BQ5" s="416"/>
      <c r="BR5" s="416"/>
      <c r="BS5" s="416"/>
      <c r="BT5" s="416"/>
      <c r="BU5" s="417"/>
      <c r="BV5" s="415">
        <v>121017021</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87</v>
      </c>
      <c r="CU5" s="413"/>
      <c r="CV5" s="413"/>
      <c r="CW5" s="413"/>
      <c r="CX5" s="413"/>
      <c r="CY5" s="413"/>
      <c r="CZ5" s="413"/>
      <c r="DA5" s="414"/>
      <c r="DB5" s="412">
        <v>89</v>
      </c>
      <c r="DC5" s="413"/>
      <c r="DD5" s="413"/>
      <c r="DE5" s="413"/>
      <c r="DF5" s="413"/>
      <c r="DG5" s="413"/>
      <c r="DH5" s="413"/>
      <c r="DI5" s="414"/>
      <c r="DJ5" s="137"/>
      <c r="DK5" s="137"/>
      <c r="DL5" s="137"/>
      <c r="DM5" s="137"/>
      <c r="DN5" s="137"/>
      <c r="DO5" s="137"/>
    </row>
    <row r="6" spans="1:119" ht="18.75" customHeight="1">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4468449</v>
      </c>
      <c r="BO6" s="416"/>
      <c r="BP6" s="416"/>
      <c r="BQ6" s="416"/>
      <c r="BR6" s="416"/>
      <c r="BS6" s="416"/>
      <c r="BT6" s="416"/>
      <c r="BU6" s="417"/>
      <c r="BV6" s="415">
        <v>4754240</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90</v>
      </c>
      <c r="CU6" s="453"/>
      <c r="CV6" s="453"/>
      <c r="CW6" s="453"/>
      <c r="CX6" s="453"/>
      <c r="CY6" s="453"/>
      <c r="CZ6" s="453"/>
      <c r="DA6" s="454"/>
      <c r="DB6" s="452">
        <v>94.3</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245179</v>
      </c>
      <c r="BO7" s="416"/>
      <c r="BP7" s="416"/>
      <c r="BQ7" s="416"/>
      <c r="BR7" s="416"/>
      <c r="BS7" s="416"/>
      <c r="BT7" s="416"/>
      <c r="BU7" s="417"/>
      <c r="BV7" s="415">
        <v>611089</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71656867</v>
      </c>
      <c r="CU7" s="416"/>
      <c r="CV7" s="416"/>
      <c r="CW7" s="416"/>
      <c r="CX7" s="416"/>
      <c r="CY7" s="416"/>
      <c r="CZ7" s="416"/>
      <c r="DA7" s="417"/>
      <c r="DB7" s="415">
        <v>72453758</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78</v>
      </c>
      <c r="AV8" s="448"/>
      <c r="AW8" s="448"/>
      <c r="AX8" s="448"/>
      <c r="AY8" s="449" t="s">
        <v>92</v>
      </c>
      <c r="AZ8" s="450"/>
      <c r="BA8" s="450"/>
      <c r="BB8" s="450"/>
      <c r="BC8" s="450"/>
      <c r="BD8" s="450"/>
      <c r="BE8" s="450"/>
      <c r="BF8" s="450"/>
      <c r="BG8" s="450"/>
      <c r="BH8" s="450"/>
      <c r="BI8" s="450"/>
      <c r="BJ8" s="450"/>
      <c r="BK8" s="450"/>
      <c r="BL8" s="450"/>
      <c r="BM8" s="451"/>
      <c r="BN8" s="415">
        <v>4223270</v>
      </c>
      <c r="BO8" s="416"/>
      <c r="BP8" s="416"/>
      <c r="BQ8" s="416"/>
      <c r="BR8" s="416"/>
      <c r="BS8" s="416"/>
      <c r="BT8" s="416"/>
      <c r="BU8" s="417"/>
      <c r="BV8" s="415">
        <v>4143151</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0.96</v>
      </c>
      <c r="CU8" s="456"/>
      <c r="CV8" s="456"/>
      <c r="CW8" s="456"/>
      <c r="CX8" s="456"/>
      <c r="CY8" s="456"/>
      <c r="CZ8" s="456"/>
      <c r="DA8" s="457"/>
      <c r="DB8" s="455">
        <v>0.95</v>
      </c>
      <c r="DC8" s="456"/>
      <c r="DD8" s="456"/>
      <c r="DE8" s="456"/>
      <c r="DF8" s="456"/>
      <c r="DG8" s="456"/>
      <c r="DH8" s="456"/>
      <c r="DI8" s="457"/>
      <c r="DJ8" s="137"/>
      <c r="DK8" s="137"/>
      <c r="DL8" s="137"/>
      <c r="DM8" s="137"/>
      <c r="DN8" s="137"/>
      <c r="DO8" s="137"/>
    </row>
    <row r="9" spans="1:119" ht="18.75" customHeight="1" thickBot="1">
      <c r="A9" s="138"/>
      <c r="B9" s="409" t="s">
        <v>94</v>
      </c>
      <c r="C9" s="410"/>
      <c r="D9" s="410"/>
      <c r="E9" s="410"/>
      <c r="F9" s="410"/>
      <c r="G9" s="410"/>
      <c r="H9" s="410"/>
      <c r="I9" s="410"/>
      <c r="J9" s="410"/>
      <c r="K9" s="458"/>
      <c r="L9" s="459" t="s">
        <v>95</v>
      </c>
      <c r="M9" s="460"/>
      <c r="N9" s="460"/>
      <c r="O9" s="460"/>
      <c r="P9" s="460"/>
      <c r="Q9" s="461"/>
      <c r="R9" s="462">
        <v>374765</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98</v>
      </c>
      <c r="AV9" s="448"/>
      <c r="AW9" s="448"/>
      <c r="AX9" s="448"/>
      <c r="AY9" s="449" t="s">
        <v>99</v>
      </c>
      <c r="AZ9" s="450"/>
      <c r="BA9" s="450"/>
      <c r="BB9" s="450"/>
      <c r="BC9" s="450"/>
      <c r="BD9" s="450"/>
      <c r="BE9" s="450"/>
      <c r="BF9" s="450"/>
      <c r="BG9" s="450"/>
      <c r="BH9" s="450"/>
      <c r="BI9" s="450"/>
      <c r="BJ9" s="450"/>
      <c r="BK9" s="450"/>
      <c r="BL9" s="450"/>
      <c r="BM9" s="451"/>
      <c r="BN9" s="415">
        <v>80119</v>
      </c>
      <c r="BO9" s="416"/>
      <c r="BP9" s="416"/>
      <c r="BQ9" s="416"/>
      <c r="BR9" s="416"/>
      <c r="BS9" s="416"/>
      <c r="BT9" s="416"/>
      <c r="BU9" s="417"/>
      <c r="BV9" s="415">
        <v>-472446</v>
      </c>
      <c r="BW9" s="416"/>
      <c r="BX9" s="416"/>
      <c r="BY9" s="416"/>
      <c r="BZ9" s="416"/>
      <c r="CA9" s="416"/>
      <c r="CB9" s="416"/>
      <c r="CC9" s="417"/>
      <c r="CD9" s="418" t="s">
        <v>100</v>
      </c>
      <c r="CE9" s="419"/>
      <c r="CF9" s="419"/>
      <c r="CG9" s="419"/>
      <c r="CH9" s="419"/>
      <c r="CI9" s="419"/>
      <c r="CJ9" s="419"/>
      <c r="CK9" s="419"/>
      <c r="CL9" s="419"/>
      <c r="CM9" s="419"/>
      <c r="CN9" s="419"/>
      <c r="CO9" s="419"/>
      <c r="CP9" s="419"/>
      <c r="CQ9" s="419"/>
      <c r="CR9" s="419"/>
      <c r="CS9" s="420"/>
      <c r="CT9" s="412">
        <v>12.2</v>
      </c>
      <c r="CU9" s="413"/>
      <c r="CV9" s="413"/>
      <c r="CW9" s="413"/>
      <c r="CX9" s="413"/>
      <c r="CY9" s="413"/>
      <c r="CZ9" s="413"/>
      <c r="DA9" s="414"/>
      <c r="DB9" s="412">
        <v>13.4</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101</v>
      </c>
      <c r="M10" s="445"/>
      <c r="N10" s="445"/>
      <c r="O10" s="445"/>
      <c r="P10" s="445"/>
      <c r="Q10" s="446"/>
      <c r="R10" s="466">
        <v>376665</v>
      </c>
      <c r="S10" s="467"/>
      <c r="T10" s="467"/>
      <c r="U10" s="467"/>
      <c r="V10" s="468"/>
      <c r="W10" s="403"/>
      <c r="X10" s="404"/>
      <c r="Y10" s="404"/>
      <c r="Z10" s="404"/>
      <c r="AA10" s="404"/>
      <c r="AB10" s="404"/>
      <c r="AC10" s="404"/>
      <c r="AD10" s="404"/>
      <c r="AE10" s="404"/>
      <c r="AF10" s="404"/>
      <c r="AG10" s="404"/>
      <c r="AH10" s="404"/>
      <c r="AI10" s="404"/>
      <c r="AJ10" s="404"/>
      <c r="AK10" s="404"/>
      <c r="AL10" s="407"/>
      <c r="AM10" s="444" t="s">
        <v>102</v>
      </c>
      <c r="AN10" s="445"/>
      <c r="AO10" s="445"/>
      <c r="AP10" s="445"/>
      <c r="AQ10" s="445"/>
      <c r="AR10" s="445"/>
      <c r="AS10" s="445"/>
      <c r="AT10" s="446"/>
      <c r="AU10" s="447" t="s">
        <v>78</v>
      </c>
      <c r="AV10" s="448"/>
      <c r="AW10" s="448"/>
      <c r="AX10" s="448"/>
      <c r="AY10" s="449" t="s">
        <v>103</v>
      </c>
      <c r="AZ10" s="450"/>
      <c r="BA10" s="450"/>
      <c r="BB10" s="450"/>
      <c r="BC10" s="450"/>
      <c r="BD10" s="450"/>
      <c r="BE10" s="450"/>
      <c r="BF10" s="450"/>
      <c r="BG10" s="450"/>
      <c r="BH10" s="450"/>
      <c r="BI10" s="450"/>
      <c r="BJ10" s="450"/>
      <c r="BK10" s="450"/>
      <c r="BL10" s="450"/>
      <c r="BM10" s="451"/>
      <c r="BN10" s="415">
        <v>7328</v>
      </c>
      <c r="BO10" s="416"/>
      <c r="BP10" s="416"/>
      <c r="BQ10" s="416"/>
      <c r="BR10" s="416"/>
      <c r="BS10" s="416"/>
      <c r="BT10" s="416"/>
      <c r="BU10" s="417"/>
      <c r="BV10" s="415">
        <v>7545</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78</v>
      </c>
      <c r="AV11" s="448"/>
      <c r="AW11" s="448"/>
      <c r="AX11" s="448"/>
      <c r="AY11" s="449" t="s">
        <v>108</v>
      </c>
      <c r="AZ11" s="450"/>
      <c r="BA11" s="450"/>
      <c r="BB11" s="450"/>
      <c r="BC11" s="450"/>
      <c r="BD11" s="450"/>
      <c r="BE11" s="450"/>
      <c r="BF11" s="450"/>
      <c r="BG11" s="450"/>
      <c r="BH11" s="450"/>
      <c r="BI11" s="450"/>
      <c r="BJ11" s="450"/>
      <c r="BK11" s="450"/>
      <c r="BL11" s="450"/>
      <c r="BM11" s="451"/>
      <c r="BN11" s="415" t="s">
        <v>109</v>
      </c>
      <c r="BO11" s="416"/>
      <c r="BP11" s="416"/>
      <c r="BQ11" s="416"/>
      <c r="BR11" s="416"/>
      <c r="BS11" s="416"/>
      <c r="BT11" s="416"/>
      <c r="BU11" s="417"/>
      <c r="BV11" s="415" t="s">
        <v>109</v>
      </c>
      <c r="BW11" s="416"/>
      <c r="BX11" s="416"/>
      <c r="BY11" s="416"/>
      <c r="BZ11" s="416"/>
      <c r="CA11" s="416"/>
      <c r="CB11" s="416"/>
      <c r="CC11" s="417"/>
      <c r="CD11" s="418" t="s">
        <v>110</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c r="A12" s="138"/>
      <c r="B12" s="475" t="s">
        <v>111</v>
      </c>
      <c r="C12" s="476"/>
      <c r="D12" s="476"/>
      <c r="E12" s="476"/>
      <c r="F12" s="476"/>
      <c r="G12" s="476"/>
      <c r="H12" s="476"/>
      <c r="I12" s="476"/>
      <c r="J12" s="476"/>
      <c r="K12" s="477"/>
      <c r="L12" s="484" t="s">
        <v>112</v>
      </c>
      <c r="M12" s="485"/>
      <c r="N12" s="485"/>
      <c r="O12" s="485"/>
      <c r="P12" s="485"/>
      <c r="Q12" s="486"/>
      <c r="R12" s="487">
        <v>378485</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116</v>
      </c>
      <c r="AV12" s="448"/>
      <c r="AW12" s="448"/>
      <c r="AX12" s="448"/>
      <c r="AY12" s="449" t="s">
        <v>117</v>
      </c>
      <c r="AZ12" s="450"/>
      <c r="BA12" s="450"/>
      <c r="BB12" s="450"/>
      <c r="BC12" s="450"/>
      <c r="BD12" s="450"/>
      <c r="BE12" s="450"/>
      <c r="BF12" s="450"/>
      <c r="BG12" s="450"/>
      <c r="BH12" s="450"/>
      <c r="BI12" s="450"/>
      <c r="BJ12" s="450"/>
      <c r="BK12" s="450"/>
      <c r="BL12" s="450"/>
      <c r="BM12" s="451"/>
      <c r="BN12" s="415">
        <v>2998000</v>
      </c>
      <c r="BO12" s="416"/>
      <c r="BP12" s="416"/>
      <c r="BQ12" s="416"/>
      <c r="BR12" s="416"/>
      <c r="BS12" s="416"/>
      <c r="BT12" s="416"/>
      <c r="BU12" s="417"/>
      <c r="BV12" s="415">
        <v>2306000</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119</v>
      </c>
      <c r="CU12" s="456"/>
      <c r="CV12" s="456"/>
      <c r="CW12" s="456"/>
      <c r="CX12" s="456"/>
      <c r="CY12" s="456"/>
      <c r="CZ12" s="456"/>
      <c r="DA12" s="457"/>
      <c r="DB12" s="455" t="s">
        <v>119</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120</v>
      </c>
      <c r="N13" s="504"/>
      <c r="O13" s="504"/>
      <c r="P13" s="504"/>
      <c r="Q13" s="505"/>
      <c r="R13" s="496">
        <v>364406</v>
      </c>
      <c r="S13" s="497"/>
      <c r="T13" s="497"/>
      <c r="U13" s="497"/>
      <c r="V13" s="498"/>
      <c r="W13" s="431" t="s">
        <v>121</v>
      </c>
      <c r="X13" s="432"/>
      <c r="Y13" s="432"/>
      <c r="Z13" s="432"/>
      <c r="AA13" s="432"/>
      <c r="AB13" s="422"/>
      <c r="AC13" s="466">
        <v>10278</v>
      </c>
      <c r="AD13" s="467"/>
      <c r="AE13" s="467"/>
      <c r="AF13" s="467"/>
      <c r="AG13" s="506"/>
      <c r="AH13" s="466">
        <v>13150</v>
      </c>
      <c r="AI13" s="467"/>
      <c r="AJ13" s="467"/>
      <c r="AK13" s="467"/>
      <c r="AL13" s="468"/>
      <c r="AM13" s="444" t="s">
        <v>122</v>
      </c>
      <c r="AN13" s="445"/>
      <c r="AO13" s="445"/>
      <c r="AP13" s="445"/>
      <c r="AQ13" s="445"/>
      <c r="AR13" s="445"/>
      <c r="AS13" s="445"/>
      <c r="AT13" s="446"/>
      <c r="AU13" s="447" t="s">
        <v>123</v>
      </c>
      <c r="AV13" s="448"/>
      <c r="AW13" s="448"/>
      <c r="AX13" s="448"/>
      <c r="AY13" s="449" t="s">
        <v>124</v>
      </c>
      <c r="AZ13" s="450"/>
      <c r="BA13" s="450"/>
      <c r="BB13" s="450"/>
      <c r="BC13" s="450"/>
      <c r="BD13" s="450"/>
      <c r="BE13" s="450"/>
      <c r="BF13" s="450"/>
      <c r="BG13" s="450"/>
      <c r="BH13" s="450"/>
      <c r="BI13" s="450"/>
      <c r="BJ13" s="450"/>
      <c r="BK13" s="450"/>
      <c r="BL13" s="450"/>
      <c r="BM13" s="451"/>
      <c r="BN13" s="415">
        <v>-2910553</v>
      </c>
      <c r="BO13" s="416"/>
      <c r="BP13" s="416"/>
      <c r="BQ13" s="416"/>
      <c r="BR13" s="416"/>
      <c r="BS13" s="416"/>
      <c r="BT13" s="416"/>
      <c r="BU13" s="417"/>
      <c r="BV13" s="415">
        <v>-2770901</v>
      </c>
      <c r="BW13" s="416"/>
      <c r="BX13" s="416"/>
      <c r="BY13" s="416"/>
      <c r="BZ13" s="416"/>
      <c r="CA13" s="416"/>
      <c r="CB13" s="416"/>
      <c r="CC13" s="417"/>
      <c r="CD13" s="418" t="s">
        <v>125</v>
      </c>
      <c r="CE13" s="419"/>
      <c r="CF13" s="419"/>
      <c r="CG13" s="419"/>
      <c r="CH13" s="419"/>
      <c r="CI13" s="419"/>
      <c r="CJ13" s="419"/>
      <c r="CK13" s="419"/>
      <c r="CL13" s="419"/>
      <c r="CM13" s="419"/>
      <c r="CN13" s="419"/>
      <c r="CO13" s="419"/>
      <c r="CP13" s="419"/>
      <c r="CQ13" s="419"/>
      <c r="CR13" s="419"/>
      <c r="CS13" s="420"/>
      <c r="CT13" s="412">
        <v>6.6</v>
      </c>
      <c r="CU13" s="413"/>
      <c r="CV13" s="413"/>
      <c r="CW13" s="413"/>
      <c r="CX13" s="413"/>
      <c r="CY13" s="413"/>
      <c r="CZ13" s="413"/>
      <c r="DA13" s="414"/>
      <c r="DB13" s="412">
        <v>7.1</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126</v>
      </c>
      <c r="M14" s="494"/>
      <c r="N14" s="494"/>
      <c r="O14" s="494"/>
      <c r="P14" s="494"/>
      <c r="Q14" s="495"/>
      <c r="R14" s="496">
        <v>378890</v>
      </c>
      <c r="S14" s="497"/>
      <c r="T14" s="497"/>
      <c r="U14" s="497"/>
      <c r="V14" s="498"/>
      <c r="W14" s="405"/>
      <c r="X14" s="406"/>
      <c r="Y14" s="406"/>
      <c r="Z14" s="406"/>
      <c r="AA14" s="406"/>
      <c r="AB14" s="395"/>
      <c r="AC14" s="499">
        <v>5.8</v>
      </c>
      <c r="AD14" s="500"/>
      <c r="AE14" s="500"/>
      <c r="AF14" s="500"/>
      <c r="AG14" s="501"/>
      <c r="AH14" s="499">
        <v>6.8</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127</v>
      </c>
      <c r="CE14" s="508"/>
      <c r="CF14" s="508"/>
      <c r="CG14" s="508"/>
      <c r="CH14" s="508"/>
      <c r="CI14" s="508"/>
      <c r="CJ14" s="508"/>
      <c r="CK14" s="508"/>
      <c r="CL14" s="508"/>
      <c r="CM14" s="508"/>
      <c r="CN14" s="508"/>
      <c r="CO14" s="508"/>
      <c r="CP14" s="508"/>
      <c r="CQ14" s="508"/>
      <c r="CR14" s="508"/>
      <c r="CS14" s="509"/>
      <c r="CT14" s="510">
        <v>40.1</v>
      </c>
      <c r="CU14" s="511"/>
      <c r="CV14" s="511"/>
      <c r="CW14" s="511"/>
      <c r="CX14" s="511"/>
      <c r="CY14" s="511"/>
      <c r="CZ14" s="511"/>
      <c r="DA14" s="512"/>
      <c r="DB14" s="510">
        <v>39.799999999999997</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120</v>
      </c>
      <c r="N15" s="504"/>
      <c r="O15" s="504"/>
      <c r="P15" s="504"/>
      <c r="Q15" s="505"/>
      <c r="R15" s="496">
        <v>365269</v>
      </c>
      <c r="S15" s="497"/>
      <c r="T15" s="497"/>
      <c r="U15" s="497"/>
      <c r="V15" s="498"/>
      <c r="W15" s="431" t="s">
        <v>128</v>
      </c>
      <c r="X15" s="432"/>
      <c r="Y15" s="432"/>
      <c r="Z15" s="432"/>
      <c r="AA15" s="432"/>
      <c r="AB15" s="422"/>
      <c r="AC15" s="466">
        <v>62282</v>
      </c>
      <c r="AD15" s="467"/>
      <c r="AE15" s="467"/>
      <c r="AF15" s="467"/>
      <c r="AG15" s="506"/>
      <c r="AH15" s="466">
        <v>68195</v>
      </c>
      <c r="AI15" s="467"/>
      <c r="AJ15" s="467"/>
      <c r="AK15" s="467"/>
      <c r="AL15" s="468"/>
      <c r="AM15" s="444"/>
      <c r="AN15" s="445"/>
      <c r="AO15" s="445"/>
      <c r="AP15" s="445"/>
      <c r="AQ15" s="445"/>
      <c r="AR15" s="445"/>
      <c r="AS15" s="445"/>
      <c r="AT15" s="446"/>
      <c r="AU15" s="447"/>
      <c r="AV15" s="448"/>
      <c r="AW15" s="448"/>
      <c r="AX15" s="448"/>
      <c r="AY15" s="375" t="s">
        <v>129</v>
      </c>
      <c r="AZ15" s="376"/>
      <c r="BA15" s="376"/>
      <c r="BB15" s="376"/>
      <c r="BC15" s="376"/>
      <c r="BD15" s="376"/>
      <c r="BE15" s="376"/>
      <c r="BF15" s="376"/>
      <c r="BG15" s="376"/>
      <c r="BH15" s="376"/>
      <c r="BI15" s="376"/>
      <c r="BJ15" s="376"/>
      <c r="BK15" s="376"/>
      <c r="BL15" s="376"/>
      <c r="BM15" s="377"/>
      <c r="BN15" s="378">
        <v>52757773</v>
      </c>
      <c r="BO15" s="379"/>
      <c r="BP15" s="379"/>
      <c r="BQ15" s="379"/>
      <c r="BR15" s="379"/>
      <c r="BS15" s="379"/>
      <c r="BT15" s="379"/>
      <c r="BU15" s="380"/>
      <c r="BV15" s="378">
        <v>50896578</v>
      </c>
      <c r="BW15" s="379"/>
      <c r="BX15" s="379"/>
      <c r="BY15" s="379"/>
      <c r="BZ15" s="379"/>
      <c r="CA15" s="379"/>
      <c r="CB15" s="379"/>
      <c r="CC15" s="380"/>
      <c r="CD15" s="513" t="s">
        <v>130</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131</v>
      </c>
      <c r="M16" s="524"/>
      <c r="N16" s="524"/>
      <c r="O16" s="524"/>
      <c r="P16" s="524"/>
      <c r="Q16" s="525"/>
      <c r="R16" s="516" t="s">
        <v>132</v>
      </c>
      <c r="S16" s="517"/>
      <c r="T16" s="517"/>
      <c r="U16" s="517"/>
      <c r="V16" s="518"/>
      <c r="W16" s="405"/>
      <c r="X16" s="406"/>
      <c r="Y16" s="406"/>
      <c r="Z16" s="406"/>
      <c r="AA16" s="406"/>
      <c r="AB16" s="395"/>
      <c r="AC16" s="499">
        <v>35.200000000000003</v>
      </c>
      <c r="AD16" s="500"/>
      <c r="AE16" s="500"/>
      <c r="AF16" s="500"/>
      <c r="AG16" s="501"/>
      <c r="AH16" s="499">
        <v>35.1</v>
      </c>
      <c r="AI16" s="500"/>
      <c r="AJ16" s="500"/>
      <c r="AK16" s="500"/>
      <c r="AL16" s="502"/>
      <c r="AM16" s="444"/>
      <c r="AN16" s="445"/>
      <c r="AO16" s="445"/>
      <c r="AP16" s="445"/>
      <c r="AQ16" s="445"/>
      <c r="AR16" s="445"/>
      <c r="AS16" s="445"/>
      <c r="AT16" s="446"/>
      <c r="AU16" s="447"/>
      <c r="AV16" s="448"/>
      <c r="AW16" s="448"/>
      <c r="AX16" s="448"/>
      <c r="AY16" s="449" t="s">
        <v>133</v>
      </c>
      <c r="AZ16" s="450"/>
      <c r="BA16" s="450"/>
      <c r="BB16" s="450"/>
      <c r="BC16" s="450"/>
      <c r="BD16" s="450"/>
      <c r="BE16" s="450"/>
      <c r="BF16" s="450"/>
      <c r="BG16" s="450"/>
      <c r="BH16" s="450"/>
      <c r="BI16" s="450"/>
      <c r="BJ16" s="450"/>
      <c r="BK16" s="450"/>
      <c r="BL16" s="450"/>
      <c r="BM16" s="451"/>
      <c r="BN16" s="415">
        <v>54151338</v>
      </c>
      <c r="BO16" s="416"/>
      <c r="BP16" s="416"/>
      <c r="BQ16" s="416"/>
      <c r="BR16" s="416"/>
      <c r="BS16" s="416"/>
      <c r="BT16" s="416"/>
      <c r="BU16" s="417"/>
      <c r="BV16" s="415">
        <v>53190334</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134</v>
      </c>
      <c r="N17" s="520"/>
      <c r="O17" s="520"/>
      <c r="P17" s="520"/>
      <c r="Q17" s="521"/>
      <c r="R17" s="516" t="s">
        <v>135</v>
      </c>
      <c r="S17" s="517"/>
      <c r="T17" s="517"/>
      <c r="U17" s="517"/>
      <c r="V17" s="518"/>
      <c r="W17" s="431" t="s">
        <v>136</v>
      </c>
      <c r="X17" s="432"/>
      <c r="Y17" s="432"/>
      <c r="Z17" s="432"/>
      <c r="AA17" s="432"/>
      <c r="AB17" s="422"/>
      <c r="AC17" s="466">
        <v>104132</v>
      </c>
      <c r="AD17" s="467"/>
      <c r="AE17" s="467"/>
      <c r="AF17" s="467"/>
      <c r="AG17" s="506"/>
      <c r="AH17" s="466">
        <v>110487</v>
      </c>
      <c r="AI17" s="467"/>
      <c r="AJ17" s="467"/>
      <c r="AK17" s="467"/>
      <c r="AL17" s="468"/>
      <c r="AM17" s="444"/>
      <c r="AN17" s="445"/>
      <c r="AO17" s="445"/>
      <c r="AP17" s="445"/>
      <c r="AQ17" s="445"/>
      <c r="AR17" s="445"/>
      <c r="AS17" s="445"/>
      <c r="AT17" s="446"/>
      <c r="AU17" s="447"/>
      <c r="AV17" s="448"/>
      <c r="AW17" s="448"/>
      <c r="AX17" s="448"/>
      <c r="AY17" s="449" t="s">
        <v>137</v>
      </c>
      <c r="AZ17" s="450"/>
      <c r="BA17" s="450"/>
      <c r="BB17" s="450"/>
      <c r="BC17" s="450"/>
      <c r="BD17" s="450"/>
      <c r="BE17" s="450"/>
      <c r="BF17" s="450"/>
      <c r="BG17" s="450"/>
      <c r="BH17" s="450"/>
      <c r="BI17" s="450"/>
      <c r="BJ17" s="450"/>
      <c r="BK17" s="450"/>
      <c r="BL17" s="450"/>
      <c r="BM17" s="451"/>
      <c r="BN17" s="415">
        <v>67785006</v>
      </c>
      <c r="BO17" s="416"/>
      <c r="BP17" s="416"/>
      <c r="BQ17" s="416"/>
      <c r="BR17" s="416"/>
      <c r="BS17" s="416"/>
      <c r="BT17" s="416"/>
      <c r="BU17" s="417"/>
      <c r="BV17" s="415">
        <v>66041313</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138</v>
      </c>
      <c r="C18" s="458"/>
      <c r="D18" s="458"/>
      <c r="E18" s="527"/>
      <c r="F18" s="527"/>
      <c r="G18" s="527"/>
      <c r="H18" s="527"/>
      <c r="I18" s="527"/>
      <c r="J18" s="527"/>
      <c r="K18" s="527"/>
      <c r="L18" s="528">
        <v>261.86</v>
      </c>
      <c r="M18" s="528"/>
      <c r="N18" s="528"/>
      <c r="O18" s="528"/>
      <c r="P18" s="528"/>
      <c r="Q18" s="528"/>
      <c r="R18" s="529"/>
      <c r="S18" s="529"/>
      <c r="T18" s="529"/>
      <c r="U18" s="529"/>
      <c r="V18" s="530"/>
      <c r="W18" s="433"/>
      <c r="X18" s="434"/>
      <c r="Y18" s="434"/>
      <c r="Z18" s="434"/>
      <c r="AA18" s="434"/>
      <c r="AB18" s="425"/>
      <c r="AC18" s="531">
        <v>58.9</v>
      </c>
      <c r="AD18" s="532"/>
      <c r="AE18" s="532"/>
      <c r="AF18" s="532"/>
      <c r="AG18" s="533"/>
      <c r="AH18" s="531">
        <v>56.9</v>
      </c>
      <c r="AI18" s="532"/>
      <c r="AJ18" s="532"/>
      <c r="AK18" s="532"/>
      <c r="AL18" s="534"/>
      <c r="AM18" s="444"/>
      <c r="AN18" s="445"/>
      <c r="AO18" s="445"/>
      <c r="AP18" s="445"/>
      <c r="AQ18" s="445"/>
      <c r="AR18" s="445"/>
      <c r="AS18" s="445"/>
      <c r="AT18" s="446"/>
      <c r="AU18" s="447"/>
      <c r="AV18" s="448"/>
      <c r="AW18" s="448"/>
      <c r="AX18" s="448"/>
      <c r="AY18" s="449" t="s">
        <v>139</v>
      </c>
      <c r="AZ18" s="450"/>
      <c r="BA18" s="450"/>
      <c r="BB18" s="450"/>
      <c r="BC18" s="450"/>
      <c r="BD18" s="450"/>
      <c r="BE18" s="450"/>
      <c r="BF18" s="450"/>
      <c r="BG18" s="450"/>
      <c r="BH18" s="450"/>
      <c r="BI18" s="450"/>
      <c r="BJ18" s="450"/>
      <c r="BK18" s="450"/>
      <c r="BL18" s="450"/>
      <c r="BM18" s="451"/>
      <c r="BN18" s="415">
        <v>64658910</v>
      </c>
      <c r="BO18" s="416"/>
      <c r="BP18" s="416"/>
      <c r="BQ18" s="416"/>
      <c r="BR18" s="416"/>
      <c r="BS18" s="416"/>
      <c r="BT18" s="416"/>
      <c r="BU18" s="417"/>
      <c r="BV18" s="415">
        <v>65857948</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140</v>
      </c>
      <c r="C19" s="458"/>
      <c r="D19" s="458"/>
      <c r="E19" s="527"/>
      <c r="F19" s="527"/>
      <c r="G19" s="527"/>
      <c r="H19" s="527"/>
      <c r="I19" s="527"/>
      <c r="J19" s="527"/>
      <c r="K19" s="527"/>
      <c r="L19" s="535">
        <v>1431</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141</v>
      </c>
      <c r="AZ19" s="450"/>
      <c r="BA19" s="450"/>
      <c r="BB19" s="450"/>
      <c r="BC19" s="450"/>
      <c r="BD19" s="450"/>
      <c r="BE19" s="450"/>
      <c r="BF19" s="450"/>
      <c r="BG19" s="450"/>
      <c r="BH19" s="450"/>
      <c r="BI19" s="450"/>
      <c r="BJ19" s="450"/>
      <c r="BK19" s="450"/>
      <c r="BL19" s="450"/>
      <c r="BM19" s="451"/>
      <c r="BN19" s="415">
        <v>84423726</v>
      </c>
      <c r="BO19" s="416"/>
      <c r="BP19" s="416"/>
      <c r="BQ19" s="416"/>
      <c r="BR19" s="416"/>
      <c r="BS19" s="416"/>
      <c r="BT19" s="416"/>
      <c r="BU19" s="417"/>
      <c r="BV19" s="415">
        <v>84149508</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142</v>
      </c>
      <c r="C20" s="458"/>
      <c r="D20" s="458"/>
      <c r="E20" s="527"/>
      <c r="F20" s="527"/>
      <c r="G20" s="527"/>
      <c r="H20" s="527"/>
      <c r="I20" s="527"/>
      <c r="J20" s="527"/>
      <c r="K20" s="527"/>
      <c r="L20" s="535">
        <v>144222</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143</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144</v>
      </c>
      <c r="C22" s="546"/>
      <c r="D22" s="547"/>
      <c r="E22" s="427" t="s">
        <v>1</v>
      </c>
      <c r="F22" s="432"/>
      <c r="G22" s="432"/>
      <c r="H22" s="432"/>
      <c r="I22" s="432"/>
      <c r="J22" s="432"/>
      <c r="K22" s="422"/>
      <c r="L22" s="427" t="s">
        <v>145</v>
      </c>
      <c r="M22" s="432"/>
      <c r="N22" s="432"/>
      <c r="O22" s="432"/>
      <c r="P22" s="422"/>
      <c r="Q22" s="554" t="s">
        <v>146</v>
      </c>
      <c r="R22" s="555"/>
      <c r="S22" s="555"/>
      <c r="T22" s="555"/>
      <c r="U22" s="555"/>
      <c r="V22" s="556"/>
      <c r="W22" s="560" t="s">
        <v>147</v>
      </c>
      <c r="X22" s="546"/>
      <c r="Y22" s="547"/>
      <c r="Z22" s="427" t="s">
        <v>1</v>
      </c>
      <c r="AA22" s="432"/>
      <c r="AB22" s="432"/>
      <c r="AC22" s="432"/>
      <c r="AD22" s="432"/>
      <c r="AE22" s="432"/>
      <c r="AF22" s="432"/>
      <c r="AG22" s="422"/>
      <c r="AH22" s="573" t="s">
        <v>148</v>
      </c>
      <c r="AI22" s="432"/>
      <c r="AJ22" s="432"/>
      <c r="AK22" s="432"/>
      <c r="AL22" s="422"/>
      <c r="AM22" s="573" t="s">
        <v>149</v>
      </c>
      <c r="AN22" s="574"/>
      <c r="AO22" s="574"/>
      <c r="AP22" s="574"/>
      <c r="AQ22" s="574"/>
      <c r="AR22" s="575"/>
      <c r="AS22" s="554" t="s">
        <v>146</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150</v>
      </c>
      <c r="AZ23" s="376"/>
      <c r="BA23" s="376"/>
      <c r="BB23" s="376"/>
      <c r="BC23" s="376"/>
      <c r="BD23" s="376"/>
      <c r="BE23" s="376"/>
      <c r="BF23" s="376"/>
      <c r="BG23" s="376"/>
      <c r="BH23" s="376"/>
      <c r="BI23" s="376"/>
      <c r="BJ23" s="376"/>
      <c r="BK23" s="376"/>
      <c r="BL23" s="376"/>
      <c r="BM23" s="377"/>
      <c r="BN23" s="415">
        <v>99831707</v>
      </c>
      <c r="BO23" s="416"/>
      <c r="BP23" s="416"/>
      <c r="BQ23" s="416"/>
      <c r="BR23" s="416"/>
      <c r="BS23" s="416"/>
      <c r="BT23" s="416"/>
      <c r="BU23" s="417"/>
      <c r="BV23" s="415">
        <v>102783121</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151</v>
      </c>
      <c r="F24" s="445"/>
      <c r="G24" s="445"/>
      <c r="H24" s="445"/>
      <c r="I24" s="445"/>
      <c r="J24" s="445"/>
      <c r="K24" s="446"/>
      <c r="L24" s="466">
        <v>1</v>
      </c>
      <c r="M24" s="467"/>
      <c r="N24" s="467"/>
      <c r="O24" s="467"/>
      <c r="P24" s="506"/>
      <c r="Q24" s="466">
        <v>10910</v>
      </c>
      <c r="R24" s="467"/>
      <c r="S24" s="467"/>
      <c r="T24" s="467"/>
      <c r="U24" s="467"/>
      <c r="V24" s="506"/>
      <c r="W24" s="561"/>
      <c r="X24" s="549"/>
      <c r="Y24" s="550"/>
      <c r="Z24" s="465" t="s">
        <v>152</v>
      </c>
      <c r="AA24" s="445"/>
      <c r="AB24" s="445"/>
      <c r="AC24" s="445"/>
      <c r="AD24" s="445"/>
      <c r="AE24" s="445"/>
      <c r="AF24" s="445"/>
      <c r="AG24" s="446"/>
      <c r="AH24" s="466">
        <v>2003</v>
      </c>
      <c r="AI24" s="467"/>
      <c r="AJ24" s="467"/>
      <c r="AK24" s="467"/>
      <c r="AL24" s="506"/>
      <c r="AM24" s="466">
        <v>6275399</v>
      </c>
      <c r="AN24" s="467"/>
      <c r="AO24" s="467"/>
      <c r="AP24" s="467"/>
      <c r="AQ24" s="467"/>
      <c r="AR24" s="506"/>
      <c r="AS24" s="466">
        <v>3133</v>
      </c>
      <c r="AT24" s="467"/>
      <c r="AU24" s="467"/>
      <c r="AV24" s="467"/>
      <c r="AW24" s="467"/>
      <c r="AX24" s="468"/>
      <c r="AY24" s="581" t="s">
        <v>153</v>
      </c>
      <c r="AZ24" s="582"/>
      <c r="BA24" s="582"/>
      <c r="BB24" s="582"/>
      <c r="BC24" s="582"/>
      <c r="BD24" s="582"/>
      <c r="BE24" s="582"/>
      <c r="BF24" s="582"/>
      <c r="BG24" s="582"/>
      <c r="BH24" s="582"/>
      <c r="BI24" s="582"/>
      <c r="BJ24" s="582"/>
      <c r="BK24" s="582"/>
      <c r="BL24" s="582"/>
      <c r="BM24" s="583"/>
      <c r="BN24" s="415">
        <v>66117979</v>
      </c>
      <c r="BO24" s="416"/>
      <c r="BP24" s="416"/>
      <c r="BQ24" s="416"/>
      <c r="BR24" s="416"/>
      <c r="BS24" s="416"/>
      <c r="BT24" s="416"/>
      <c r="BU24" s="417"/>
      <c r="BV24" s="415">
        <v>69640791</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154</v>
      </c>
      <c r="F25" s="445"/>
      <c r="G25" s="445"/>
      <c r="H25" s="445"/>
      <c r="I25" s="445"/>
      <c r="J25" s="445"/>
      <c r="K25" s="446"/>
      <c r="L25" s="466">
        <v>2</v>
      </c>
      <c r="M25" s="467"/>
      <c r="N25" s="467"/>
      <c r="O25" s="467"/>
      <c r="P25" s="506"/>
      <c r="Q25" s="466">
        <v>9150</v>
      </c>
      <c r="R25" s="467"/>
      <c r="S25" s="467"/>
      <c r="T25" s="467"/>
      <c r="U25" s="467"/>
      <c r="V25" s="506"/>
      <c r="W25" s="561"/>
      <c r="X25" s="549"/>
      <c r="Y25" s="550"/>
      <c r="Z25" s="465" t="s">
        <v>155</v>
      </c>
      <c r="AA25" s="445"/>
      <c r="AB25" s="445"/>
      <c r="AC25" s="445"/>
      <c r="AD25" s="445"/>
      <c r="AE25" s="445"/>
      <c r="AF25" s="445"/>
      <c r="AG25" s="446"/>
      <c r="AH25" s="466">
        <v>334</v>
      </c>
      <c r="AI25" s="467"/>
      <c r="AJ25" s="467"/>
      <c r="AK25" s="467"/>
      <c r="AL25" s="506"/>
      <c r="AM25" s="466">
        <v>1029054</v>
      </c>
      <c r="AN25" s="467"/>
      <c r="AO25" s="467"/>
      <c r="AP25" s="467"/>
      <c r="AQ25" s="467"/>
      <c r="AR25" s="506"/>
      <c r="AS25" s="466">
        <v>3081</v>
      </c>
      <c r="AT25" s="467"/>
      <c r="AU25" s="467"/>
      <c r="AV25" s="467"/>
      <c r="AW25" s="467"/>
      <c r="AX25" s="468"/>
      <c r="AY25" s="375" t="s">
        <v>156</v>
      </c>
      <c r="AZ25" s="376"/>
      <c r="BA25" s="376"/>
      <c r="BB25" s="376"/>
      <c r="BC25" s="376"/>
      <c r="BD25" s="376"/>
      <c r="BE25" s="376"/>
      <c r="BF25" s="376"/>
      <c r="BG25" s="376"/>
      <c r="BH25" s="376"/>
      <c r="BI25" s="376"/>
      <c r="BJ25" s="376"/>
      <c r="BK25" s="376"/>
      <c r="BL25" s="376"/>
      <c r="BM25" s="377"/>
      <c r="BN25" s="378">
        <v>23923114</v>
      </c>
      <c r="BO25" s="379"/>
      <c r="BP25" s="379"/>
      <c r="BQ25" s="379"/>
      <c r="BR25" s="379"/>
      <c r="BS25" s="379"/>
      <c r="BT25" s="379"/>
      <c r="BU25" s="380"/>
      <c r="BV25" s="378">
        <v>27846734</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157</v>
      </c>
      <c r="F26" s="445"/>
      <c r="G26" s="445"/>
      <c r="H26" s="445"/>
      <c r="I26" s="445"/>
      <c r="J26" s="445"/>
      <c r="K26" s="446"/>
      <c r="L26" s="466">
        <v>1</v>
      </c>
      <c r="M26" s="467"/>
      <c r="N26" s="467"/>
      <c r="O26" s="467"/>
      <c r="P26" s="506"/>
      <c r="Q26" s="466">
        <v>7100</v>
      </c>
      <c r="R26" s="467"/>
      <c r="S26" s="467"/>
      <c r="T26" s="467"/>
      <c r="U26" s="467"/>
      <c r="V26" s="506"/>
      <c r="W26" s="561"/>
      <c r="X26" s="549"/>
      <c r="Y26" s="550"/>
      <c r="Z26" s="465" t="s">
        <v>158</v>
      </c>
      <c r="AA26" s="571"/>
      <c r="AB26" s="571"/>
      <c r="AC26" s="571"/>
      <c r="AD26" s="571"/>
      <c r="AE26" s="571"/>
      <c r="AF26" s="571"/>
      <c r="AG26" s="572"/>
      <c r="AH26" s="466">
        <v>297</v>
      </c>
      <c r="AI26" s="467"/>
      <c r="AJ26" s="467"/>
      <c r="AK26" s="467"/>
      <c r="AL26" s="506"/>
      <c r="AM26" s="466">
        <v>909414</v>
      </c>
      <c r="AN26" s="467"/>
      <c r="AO26" s="467"/>
      <c r="AP26" s="467"/>
      <c r="AQ26" s="467"/>
      <c r="AR26" s="506"/>
      <c r="AS26" s="466">
        <v>3062</v>
      </c>
      <c r="AT26" s="467"/>
      <c r="AU26" s="467"/>
      <c r="AV26" s="467"/>
      <c r="AW26" s="467"/>
      <c r="AX26" s="468"/>
      <c r="AY26" s="418" t="s">
        <v>159</v>
      </c>
      <c r="AZ26" s="419"/>
      <c r="BA26" s="419"/>
      <c r="BB26" s="419"/>
      <c r="BC26" s="419"/>
      <c r="BD26" s="419"/>
      <c r="BE26" s="419"/>
      <c r="BF26" s="419"/>
      <c r="BG26" s="419"/>
      <c r="BH26" s="419"/>
      <c r="BI26" s="419"/>
      <c r="BJ26" s="419"/>
      <c r="BK26" s="419"/>
      <c r="BL26" s="419"/>
      <c r="BM26" s="420"/>
      <c r="BN26" s="415">
        <v>80000</v>
      </c>
      <c r="BO26" s="416"/>
      <c r="BP26" s="416"/>
      <c r="BQ26" s="416"/>
      <c r="BR26" s="416"/>
      <c r="BS26" s="416"/>
      <c r="BT26" s="416"/>
      <c r="BU26" s="417"/>
      <c r="BV26" s="415">
        <v>20000</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160</v>
      </c>
      <c r="F27" s="445"/>
      <c r="G27" s="445"/>
      <c r="H27" s="445"/>
      <c r="I27" s="445"/>
      <c r="J27" s="445"/>
      <c r="K27" s="446"/>
      <c r="L27" s="466">
        <v>1</v>
      </c>
      <c r="M27" s="467"/>
      <c r="N27" s="467"/>
      <c r="O27" s="467"/>
      <c r="P27" s="506"/>
      <c r="Q27" s="466">
        <v>7160</v>
      </c>
      <c r="R27" s="467"/>
      <c r="S27" s="467"/>
      <c r="T27" s="467"/>
      <c r="U27" s="467"/>
      <c r="V27" s="506"/>
      <c r="W27" s="561"/>
      <c r="X27" s="549"/>
      <c r="Y27" s="550"/>
      <c r="Z27" s="465" t="s">
        <v>161</v>
      </c>
      <c r="AA27" s="445"/>
      <c r="AB27" s="445"/>
      <c r="AC27" s="445"/>
      <c r="AD27" s="445"/>
      <c r="AE27" s="445"/>
      <c r="AF27" s="445"/>
      <c r="AG27" s="446"/>
      <c r="AH27" s="466">
        <v>55</v>
      </c>
      <c r="AI27" s="467"/>
      <c r="AJ27" s="467"/>
      <c r="AK27" s="467"/>
      <c r="AL27" s="506"/>
      <c r="AM27" s="466">
        <v>204520</v>
      </c>
      <c r="AN27" s="467"/>
      <c r="AO27" s="467"/>
      <c r="AP27" s="467"/>
      <c r="AQ27" s="467"/>
      <c r="AR27" s="506"/>
      <c r="AS27" s="466">
        <v>3719</v>
      </c>
      <c r="AT27" s="467"/>
      <c r="AU27" s="467"/>
      <c r="AV27" s="467"/>
      <c r="AW27" s="467"/>
      <c r="AX27" s="468"/>
      <c r="AY27" s="507" t="s">
        <v>162</v>
      </c>
      <c r="AZ27" s="508"/>
      <c r="BA27" s="508"/>
      <c r="BB27" s="508"/>
      <c r="BC27" s="508"/>
      <c r="BD27" s="508"/>
      <c r="BE27" s="508"/>
      <c r="BF27" s="508"/>
      <c r="BG27" s="508"/>
      <c r="BH27" s="508"/>
      <c r="BI27" s="508"/>
      <c r="BJ27" s="508"/>
      <c r="BK27" s="508"/>
      <c r="BL27" s="508"/>
      <c r="BM27" s="509"/>
      <c r="BN27" s="584">
        <v>600000</v>
      </c>
      <c r="BO27" s="585"/>
      <c r="BP27" s="585"/>
      <c r="BQ27" s="585"/>
      <c r="BR27" s="585"/>
      <c r="BS27" s="585"/>
      <c r="BT27" s="585"/>
      <c r="BU27" s="586"/>
      <c r="BV27" s="584">
        <v>600000</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163</v>
      </c>
      <c r="F28" s="445"/>
      <c r="G28" s="445"/>
      <c r="H28" s="445"/>
      <c r="I28" s="445"/>
      <c r="J28" s="445"/>
      <c r="K28" s="446"/>
      <c r="L28" s="466">
        <v>1</v>
      </c>
      <c r="M28" s="467"/>
      <c r="N28" s="467"/>
      <c r="O28" s="467"/>
      <c r="P28" s="506"/>
      <c r="Q28" s="466">
        <v>6510</v>
      </c>
      <c r="R28" s="467"/>
      <c r="S28" s="467"/>
      <c r="T28" s="467"/>
      <c r="U28" s="467"/>
      <c r="V28" s="506"/>
      <c r="W28" s="561"/>
      <c r="X28" s="549"/>
      <c r="Y28" s="550"/>
      <c r="Z28" s="465" t="s">
        <v>164</v>
      </c>
      <c r="AA28" s="445"/>
      <c r="AB28" s="445"/>
      <c r="AC28" s="445"/>
      <c r="AD28" s="445"/>
      <c r="AE28" s="445"/>
      <c r="AF28" s="445"/>
      <c r="AG28" s="446"/>
      <c r="AH28" s="466" t="s">
        <v>119</v>
      </c>
      <c r="AI28" s="467"/>
      <c r="AJ28" s="467"/>
      <c r="AK28" s="467"/>
      <c r="AL28" s="506"/>
      <c r="AM28" s="466" t="s">
        <v>119</v>
      </c>
      <c r="AN28" s="467"/>
      <c r="AO28" s="467"/>
      <c r="AP28" s="467"/>
      <c r="AQ28" s="467"/>
      <c r="AR28" s="506"/>
      <c r="AS28" s="466" t="s">
        <v>119</v>
      </c>
      <c r="AT28" s="467"/>
      <c r="AU28" s="467"/>
      <c r="AV28" s="467"/>
      <c r="AW28" s="467"/>
      <c r="AX28" s="468"/>
      <c r="AY28" s="587" t="s">
        <v>165</v>
      </c>
      <c r="AZ28" s="588"/>
      <c r="BA28" s="588"/>
      <c r="BB28" s="589"/>
      <c r="BC28" s="375" t="s">
        <v>166</v>
      </c>
      <c r="BD28" s="376"/>
      <c r="BE28" s="376"/>
      <c r="BF28" s="376"/>
      <c r="BG28" s="376"/>
      <c r="BH28" s="376"/>
      <c r="BI28" s="376"/>
      <c r="BJ28" s="376"/>
      <c r="BK28" s="376"/>
      <c r="BL28" s="376"/>
      <c r="BM28" s="377"/>
      <c r="BN28" s="378">
        <v>7167648</v>
      </c>
      <c r="BO28" s="379"/>
      <c r="BP28" s="379"/>
      <c r="BQ28" s="379"/>
      <c r="BR28" s="379"/>
      <c r="BS28" s="379"/>
      <c r="BT28" s="379"/>
      <c r="BU28" s="380"/>
      <c r="BV28" s="378">
        <v>8098320</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167</v>
      </c>
      <c r="F29" s="445"/>
      <c r="G29" s="445"/>
      <c r="H29" s="445"/>
      <c r="I29" s="445"/>
      <c r="J29" s="445"/>
      <c r="K29" s="446"/>
      <c r="L29" s="466">
        <v>34</v>
      </c>
      <c r="M29" s="467"/>
      <c r="N29" s="467"/>
      <c r="O29" s="467"/>
      <c r="P29" s="506"/>
      <c r="Q29" s="466">
        <v>5850</v>
      </c>
      <c r="R29" s="467"/>
      <c r="S29" s="467"/>
      <c r="T29" s="467"/>
      <c r="U29" s="467"/>
      <c r="V29" s="506"/>
      <c r="W29" s="562"/>
      <c r="X29" s="563"/>
      <c r="Y29" s="564"/>
      <c r="Z29" s="465" t="s">
        <v>168</v>
      </c>
      <c r="AA29" s="445"/>
      <c r="AB29" s="445"/>
      <c r="AC29" s="445"/>
      <c r="AD29" s="445"/>
      <c r="AE29" s="445"/>
      <c r="AF29" s="445"/>
      <c r="AG29" s="446"/>
      <c r="AH29" s="466">
        <v>2058</v>
      </c>
      <c r="AI29" s="467"/>
      <c r="AJ29" s="467"/>
      <c r="AK29" s="467"/>
      <c r="AL29" s="506"/>
      <c r="AM29" s="466">
        <v>6479919</v>
      </c>
      <c r="AN29" s="467"/>
      <c r="AO29" s="467"/>
      <c r="AP29" s="467"/>
      <c r="AQ29" s="467"/>
      <c r="AR29" s="506"/>
      <c r="AS29" s="466">
        <v>3149</v>
      </c>
      <c r="AT29" s="467"/>
      <c r="AU29" s="467"/>
      <c r="AV29" s="467"/>
      <c r="AW29" s="467"/>
      <c r="AX29" s="468"/>
      <c r="AY29" s="590"/>
      <c r="AZ29" s="591"/>
      <c r="BA29" s="591"/>
      <c r="BB29" s="592"/>
      <c r="BC29" s="449" t="s">
        <v>169</v>
      </c>
      <c r="BD29" s="450"/>
      <c r="BE29" s="450"/>
      <c r="BF29" s="450"/>
      <c r="BG29" s="450"/>
      <c r="BH29" s="450"/>
      <c r="BI29" s="450"/>
      <c r="BJ29" s="450"/>
      <c r="BK29" s="450"/>
      <c r="BL29" s="450"/>
      <c r="BM29" s="451"/>
      <c r="BN29" s="415">
        <v>148717</v>
      </c>
      <c r="BO29" s="416"/>
      <c r="BP29" s="416"/>
      <c r="BQ29" s="416"/>
      <c r="BR29" s="416"/>
      <c r="BS29" s="416"/>
      <c r="BT29" s="416"/>
      <c r="BU29" s="417"/>
      <c r="BV29" s="415">
        <v>156602</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170</v>
      </c>
      <c r="X30" s="569"/>
      <c r="Y30" s="569"/>
      <c r="Z30" s="569"/>
      <c r="AA30" s="569"/>
      <c r="AB30" s="569"/>
      <c r="AC30" s="569"/>
      <c r="AD30" s="569"/>
      <c r="AE30" s="569"/>
      <c r="AF30" s="569"/>
      <c r="AG30" s="570"/>
      <c r="AH30" s="531">
        <v>98.7</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171</v>
      </c>
      <c r="BD30" s="582"/>
      <c r="BE30" s="582"/>
      <c r="BF30" s="582"/>
      <c r="BG30" s="582"/>
      <c r="BH30" s="582"/>
      <c r="BI30" s="582"/>
      <c r="BJ30" s="582"/>
      <c r="BK30" s="582"/>
      <c r="BL30" s="582"/>
      <c r="BM30" s="583"/>
      <c r="BN30" s="584">
        <v>963867</v>
      </c>
      <c r="BO30" s="585"/>
      <c r="BP30" s="585"/>
      <c r="BQ30" s="585"/>
      <c r="BR30" s="585"/>
      <c r="BS30" s="585"/>
      <c r="BT30" s="585"/>
      <c r="BU30" s="586"/>
      <c r="BV30" s="584">
        <v>968869</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178</v>
      </c>
      <c r="D33" s="439"/>
      <c r="E33" s="404" t="s">
        <v>179</v>
      </c>
      <c r="F33" s="404"/>
      <c r="G33" s="404"/>
      <c r="H33" s="404"/>
      <c r="I33" s="404"/>
      <c r="J33" s="404"/>
      <c r="K33" s="404"/>
      <c r="L33" s="404"/>
      <c r="M33" s="404"/>
      <c r="N33" s="404"/>
      <c r="O33" s="404"/>
      <c r="P33" s="404"/>
      <c r="Q33" s="404"/>
      <c r="R33" s="404"/>
      <c r="S33" s="404"/>
      <c r="T33" s="167"/>
      <c r="U33" s="439" t="s">
        <v>178</v>
      </c>
      <c r="V33" s="439"/>
      <c r="W33" s="404" t="s">
        <v>179</v>
      </c>
      <c r="X33" s="404"/>
      <c r="Y33" s="404"/>
      <c r="Z33" s="404"/>
      <c r="AA33" s="404"/>
      <c r="AB33" s="404"/>
      <c r="AC33" s="404"/>
      <c r="AD33" s="404"/>
      <c r="AE33" s="404"/>
      <c r="AF33" s="404"/>
      <c r="AG33" s="404"/>
      <c r="AH33" s="404"/>
      <c r="AI33" s="404"/>
      <c r="AJ33" s="404"/>
      <c r="AK33" s="404"/>
      <c r="AL33" s="167"/>
      <c r="AM33" s="439" t="s">
        <v>178</v>
      </c>
      <c r="AN33" s="439"/>
      <c r="AO33" s="404" t="s">
        <v>179</v>
      </c>
      <c r="AP33" s="404"/>
      <c r="AQ33" s="404"/>
      <c r="AR33" s="404"/>
      <c r="AS33" s="404"/>
      <c r="AT33" s="404"/>
      <c r="AU33" s="404"/>
      <c r="AV33" s="404"/>
      <c r="AW33" s="404"/>
      <c r="AX33" s="404"/>
      <c r="AY33" s="404"/>
      <c r="AZ33" s="404"/>
      <c r="BA33" s="404"/>
      <c r="BB33" s="404"/>
      <c r="BC33" s="404"/>
      <c r="BD33" s="168"/>
      <c r="BE33" s="404" t="s">
        <v>180</v>
      </c>
      <c r="BF33" s="404"/>
      <c r="BG33" s="404" t="s">
        <v>181</v>
      </c>
      <c r="BH33" s="404"/>
      <c r="BI33" s="404"/>
      <c r="BJ33" s="404"/>
      <c r="BK33" s="404"/>
      <c r="BL33" s="404"/>
      <c r="BM33" s="404"/>
      <c r="BN33" s="404"/>
      <c r="BO33" s="404"/>
      <c r="BP33" s="404"/>
      <c r="BQ33" s="404"/>
      <c r="BR33" s="404"/>
      <c r="BS33" s="404"/>
      <c r="BT33" s="404"/>
      <c r="BU33" s="404"/>
      <c r="BV33" s="168"/>
      <c r="BW33" s="439" t="s">
        <v>180</v>
      </c>
      <c r="BX33" s="439"/>
      <c r="BY33" s="404" t="s">
        <v>182</v>
      </c>
      <c r="BZ33" s="404"/>
      <c r="CA33" s="404"/>
      <c r="CB33" s="404"/>
      <c r="CC33" s="404"/>
      <c r="CD33" s="404"/>
      <c r="CE33" s="404"/>
      <c r="CF33" s="404"/>
      <c r="CG33" s="404"/>
      <c r="CH33" s="404"/>
      <c r="CI33" s="404"/>
      <c r="CJ33" s="404"/>
      <c r="CK33" s="404"/>
      <c r="CL33" s="404"/>
      <c r="CM33" s="404"/>
      <c r="CN33" s="167"/>
      <c r="CO33" s="439" t="s">
        <v>178</v>
      </c>
      <c r="CP33" s="439"/>
      <c r="CQ33" s="404" t="s">
        <v>183</v>
      </c>
      <c r="CR33" s="404"/>
      <c r="CS33" s="404"/>
      <c r="CT33" s="404"/>
      <c r="CU33" s="404"/>
      <c r="CV33" s="404"/>
      <c r="CW33" s="404"/>
      <c r="CX33" s="404"/>
      <c r="CY33" s="404"/>
      <c r="CZ33" s="404"/>
      <c r="DA33" s="404"/>
      <c r="DB33" s="404"/>
      <c r="DC33" s="404"/>
      <c r="DD33" s="404"/>
      <c r="DE33" s="404"/>
      <c r="DF33" s="167"/>
      <c r="DG33" s="404" t="s">
        <v>184</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国民健康保険事業特別会計</v>
      </c>
      <c r="X34" s="597"/>
      <c r="Y34" s="597"/>
      <c r="Z34" s="597"/>
      <c r="AA34" s="597"/>
      <c r="AB34" s="597"/>
      <c r="AC34" s="597"/>
      <c r="AD34" s="597"/>
      <c r="AE34" s="597"/>
      <c r="AF34" s="597"/>
      <c r="AG34" s="597"/>
      <c r="AH34" s="597"/>
      <c r="AI34" s="597"/>
      <c r="AJ34" s="597"/>
      <c r="AK34" s="597"/>
      <c r="AL34" s="165"/>
      <c r="AM34" s="596">
        <f>IF(AO34="","",MAX(C34:D43,U34:V43)+1)</f>
        <v>8</v>
      </c>
      <c r="AN34" s="596"/>
      <c r="AO34" s="597" t="str">
        <f>IF('各会計、関係団体の財政状況及び健全化判断比率'!B33="","",'各会計、関係団体の財政状況及び健全化判断比率'!B33)</f>
        <v>水道事業会計</v>
      </c>
      <c r="AP34" s="597"/>
      <c r="AQ34" s="597"/>
      <c r="AR34" s="597"/>
      <c r="AS34" s="597"/>
      <c r="AT34" s="597"/>
      <c r="AU34" s="597"/>
      <c r="AV34" s="597"/>
      <c r="AW34" s="597"/>
      <c r="AX34" s="597"/>
      <c r="AY34" s="597"/>
      <c r="AZ34" s="597"/>
      <c r="BA34" s="597"/>
      <c r="BB34" s="597"/>
      <c r="BC34" s="597"/>
      <c r="BD34" s="165"/>
      <c r="BE34" s="596">
        <f>IF(BG34="","",MAX(C34:D43,U34:V43,AM34:AN43)+1)</f>
        <v>11</v>
      </c>
      <c r="BF34" s="596"/>
      <c r="BG34" s="597" t="str">
        <f>IF('各会計、関係団体の財政状況及び健全化判断比率'!B36="","",'各会計、関係団体の財政状況及び健全化判断比率'!B36)</f>
        <v>総合動植物公園事業特別会計</v>
      </c>
      <c r="BH34" s="597"/>
      <c r="BI34" s="597"/>
      <c r="BJ34" s="597"/>
      <c r="BK34" s="597"/>
      <c r="BL34" s="597"/>
      <c r="BM34" s="597"/>
      <c r="BN34" s="597"/>
      <c r="BO34" s="597"/>
      <c r="BP34" s="597"/>
      <c r="BQ34" s="597"/>
      <c r="BR34" s="597"/>
      <c r="BS34" s="597"/>
      <c r="BT34" s="597"/>
      <c r="BU34" s="597"/>
      <c r="BV34" s="165"/>
      <c r="BW34" s="596">
        <f>IF(BY34="","",MAX(C34:D43,U34:V43,AM34:AN43,BE34:BF43)+1)</f>
        <v>13</v>
      </c>
      <c r="BX34" s="596"/>
      <c r="BY34" s="597" t="str">
        <f>IF('各会計、関係団体の財政状況及び健全化判断比率'!B68="","",'各会計、関係団体の財政状況及び健全化判断比率'!B68)</f>
        <v>東三河広域連合</v>
      </c>
      <c r="BZ34" s="597"/>
      <c r="CA34" s="597"/>
      <c r="CB34" s="597"/>
      <c r="CC34" s="597"/>
      <c r="CD34" s="597"/>
      <c r="CE34" s="597"/>
      <c r="CF34" s="597"/>
      <c r="CG34" s="597"/>
      <c r="CH34" s="597"/>
      <c r="CI34" s="597"/>
      <c r="CJ34" s="597"/>
      <c r="CK34" s="597"/>
      <c r="CL34" s="597"/>
      <c r="CM34" s="597"/>
      <c r="CN34" s="165"/>
      <c r="CO34" s="596">
        <f>IF(CQ34="","",MAX(C34:D43,U34:V43,AM34:AN43,BE34:BF43,BW34:BX43)+1)</f>
        <v>16</v>
      </c>
      <c r="CP34" s="596"/>
      <c r="CQ34" s="597" t="str">
        <f>IF('各会計、関係団体の財政状況及び健全化判断比率'!BS7="","",'各会計、関係団体の財政状況及び健全化判断比率'!BS7)</f>
        <v>豊橋市土地開発公社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母子父子寡婦福祉資金貸付事業特別会計</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介護保険特別会計</v>
      </c>
      <c r="X35" s="597"/>
      <c r="Y35" s="597"/>
      <c r="Z35" s="597"/>
      <c r="AA35" s="597"/>
      <c r="AB35" s="597"/>
      <c r="AC35" s="597"/>
      <c r="AD35" s="597"/>
      <c r="AE35" s="597"/>
      <c r="AF35" s="597"/>
      <c r="AG35" s="597"/>
      <c r="AH35" s="597"/>
      <c r="AI35" s="597"/>
      <c r="AJ35" s="597"/>
      <c r="AK35" s="597"/>
      <c r="AL35" s="165"/>
      <c r="AM35" s="596">
        <f t="shared" ref="AM35:AM43" si="0">IF(AO35="","",AM34+1)</f>
        <v>9</v>
      </c>
      <c r="AN35" s="596"/>
      <c r="AO35" s="597" t="str">
        <f>IF('各会計、関係団体の財政状況及び健全化判断比率'!B34="","",'各会計、関係団体の財政状況及び健全化判断比率'!B34)</f>
        <v>下水道事業会計</v>
      </c>
      <c r="AP35" s="597"/>
      <c r="AQ35" s="597"/>
      <c r="AR35" s="597"/>
      <c r="AS35" s="597"/>
      <c r="AT35" s="597"/>
      <c r="AU35" s="597"/>
      <c r="AV35" s="597"/>
      <c r="AW35" s="597"/>
      <c r="AX35" s="597"/>
      <c r="AY35" s="597"/>
      <c r="AZ35" s="597"/>
      <c r="BA35" s="597"/>
      <c r="BB35" s="597"/>
      <c r="BC35" s="597"/>
      <c r="BD35" s="165"/>
      <c r="BE35" s="596">
        <f t="shared" ref="BE35:BE43" si="1">IF(BG35="","",BE34+1)</f>
        <v>12</v>
      </c>
      <c r="BF35" s="596"/>
      <c r="BG35" s="597" t="str">
        <f>IF('各会計、関係団体の財政状況及び健全化判断比率'!B37="","",'各会計、関係団体の財政状況及び健全化判断比率'!B37)</f>
        <v>地域下水道事業特別会計</v>
      </c>
      <c r="BH35" s="597"/>
      <c r="BI35" s="597"/>
      <c r="BJ35" s="597"/>
      <c r="BK35" s="597"/>
      <c r="BL35" s="597"/>
      <c r="BM35" s="597"/>
      <c r="BN35" s="597"/>
      <c r="BO35" s="597"/>
      <c r="BP35" s="597"/>
      <c r="BQ35" s="597"/>
      <c r="BR35" s="597"/>
      <c r="BS35" s="597"/>
      <c r="BT35" s="597"/>
      <c r="BU35" s="597"/>
      <c r="BV35" s="165"/>
      <c r="BW35" s="596">
        <f t="shared" ref="BW35:BW43" si="2">IF(BY35="","",BW34+1)</f>
        <v>14</v>
      </c>
      <c r="BX35" s="596"/>
      <c r="BY35" s="597" t="str">
        <f>IF('各会計、関係団体の財政状況及び健全化判断比率'!B69="","",'各会計、関係団体の財政状況及び健全化判断比率'!B69)</f>
        <v>愛知県後期高齢者医療広域連合（一般会計）</v>
      </c>
      <c r="BZ35" s="597"/>
      <c r="CA35" s="597"/>
      <c r="CB35" s="597"/>
      <c r="CC35" s="597"/>
      <c r="CD35" s="597"/>
      <c r="CE35" s="597"/>
      <c r="CF35" s="597"/>
      <c r="CG35" s="597"/>
      <c r="CH35" s="597"/>
      <c r="CI35" s="597"/>
      <c r="CJ35" s="597"/>
      <c r="CK35" s="597"/>
      <c r="CL35" s="597"/>
      <c r="CM35" s="597"/>
      <c r="CN35" s="165"/>
      <c r="CO35" s="596">
        <f t="shared" ref="CO35:CO43" si="3">IF(CQ35="","",CO34+1)</f>
        <v>17</v>
      </c>
      <c r="CP35" s="596"/>
      <c r="CQ35" s="597" t="str">
        <f>IF('各会計、関係団体の財政状況及び健全化判断比率'!BS8="","",'各会計、関係団体の財政状況及び健全化判断比率'!BS8)</f>
        <v>（公財）豊橋市国際交流協会</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5</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f t="shared" si="0"/>
        <v>10</v>
      </c>
      <c r="AN36" s="596"/>
      <c r="AO36" s="597" t="str">
        <f>IF('各会計、関係団体の財政状況及び健全化判断比率'!B35="","",'各会計、関係団体の財政状況及び健全化判断比率'!B35)</f>
        <v>病院事業会計</v>
      </c>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15</v>
      </c>
      <c r="BX36" s="596"/>
      <c r="BY36" s="597" t="str">
        <f>IF('各会計、関係団体の財政状況及び健全化判断比率'!B70="","",'各会計、関係団体の財政状況及び健全化判断比率'!B70)</f>
        <v>愛知県後期高齢者医療広域連合（後期高齢者医療特別会計）</v>
      </c>
      <c r="BZ36" s="597"/>
      <c r="CA36" s="597"/>
      <c r="CB36" s="597"/>
      <c r="CC36" s="597"/>
      <c r="CD36" s="597"/>
      <c r="CE36" s="597"/>
      <c r="CF36" s="597"/>
      <c r="CG36" s="597"/>
      <c r="CH36" s="597"/>
      <c r="CI36" s="597"/>
      <c r="CJ36" s="597"/>
      <c r="CK36" s="597"/>
      <c r="CL36" s="597"/>
      <c r="CM36" s="597"/>
      <c r="CN36" s="165"/>
      <c r="CO36" s="596">
        <f t="shared" si="3"/>
        <v>18</v>
      </c>
      <c r="CP36" s="596"/>
      <c r="CQ36" s="597" t="str">
        <f>IF('各会計、関係団体の財政状況及び健全化判断比率'!BS9="","",'各会計、関係団体の財政状況及び健全化判断比率'!BS9)</f>
        <v>（公財）豊橋みどりの協会</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6</v>
      </c>
      <c r="V37" s="596"/>
      <c r="W37" s="597" t="str">
        <f>IF('各会計、関係団体の財政状況及び健全化判断比率'!B31="","",'各会計、関係団体の財政状況及び健全化判断比率'!B31)</f>
        <v>公共駐車場事業特別会計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t="str">
        <f t="shared" si="2"/>
        <v/>
      </c>
      <c r="BX37" s="596"/>
      <c r="BY37" s="597" t="str">
        <f>IF('各会計、関係団体の財政状況及び健全化判断比率'!B71="","",'各会計、関係団体の財政状況及び健全化判断比率'!B71)</f>
        <v/>
      </c>
      <c r="BZ37" s="597"/>
      <c r="CA37" s="597"/>
      <c r="CB37" s="597"/>
      <c r="CC37" s="597"/>
      <c r="CD37" s="597"/>
      <c r="CE37" s="597"/>
      <c r="CF37" s="597"/>
      <c r="CG37" s="597"/>
      <c r="CH37" s="597"/>
      <c r="CI37" s="597"/>
      <c r="CJ37" s="597"/>
      <c r="CK37" s="597"/>
      <c r="CL37" s="597"/>
      <c r="CM37" s="597"/>
      <c r="CN37" s="165"/>
      <c r="CO37" s="596">
        <f t="shared" si="3"/>
        <v>19</v>
      </c>
      <c r="CP37" s="596"/>
      <c r="CQ37" s="597" t="str">
        <f>IF('各会計、関係団体の財政状況及び健全化判断比率'!BS10="","",'各会計、関係団体の財政状況及び健全化判断比率'!BS10)</f>
        <v>（公財）豊橋市学校給食協会</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f t="shared" si="4"/>
        <v>7</v>
      </c>
      <c r="V38" s="596"/>
      <c r="W38" s="597" t="str">
        <f>IF('各会計、関係団体の財政状況及び健全化判断比率'!B32="","",'各会計、関係団体の財政状況及び健全化判断比率'!B32)</f>
        <v>競輪事業特別会計</v>
      </c>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t="str">
        <f t="shared" si="2"/>
        <v/>
      </c>
      <c r="BX38" s="596"/>
      <c r="BY38" s="597" t="str">
        <f>IF('各会計、関係団体の財政状況及び健全化判断比率'!B72="","",'各会計、関係団体の財政状況及び健全化判断比率'!B72)</f>
        <v/>
      </c>
      <c r="BZ38" s="597"/>
      <c r="CA38" s="597"/>
      <c r="CB38" s="597"/>
      <c r="CC38" s="597"/>
      <c r="CD38" s="597"/>
      <c r="CE38" s="597"/>
      <c r="CF38" s="597"/>
      <c r="CG38" s="597"/>
      <c r="CH38" s="597"/>
      <c r="CI38" s="597"/>
      <c r="CJ38" s="597"/>
      <c r="CK38" s="597"/>
      <c r="CL38" s="597"/>
      <c r="CM38" s="597"/>
      <c r="CN38" s="165"/>
      <c r="CO38" s="596">
        <f t="shared" si="3"/>
        <v>20</v>
      </c>
      <c r="CP38" s="596"/>
      <c r="CQ38" s="597" t="str">
        <f>IF('各会計、関係団体の財政状況及び健全化判断比率'!BS11="","",'各会計、関係団体の財政状況及び健全化判断比率'!BS11)</f>
        <v>（公財）豊橋市文化振興財団</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t="str">
        <f t="shared" si="2"/>
        <v/>
      </c>
      <c r="BX39" s="596"/>
      <c r="BY39" s="597" t="str">
        <f>IF('各会計、関係団体の財政状況及び健全化判断比率'!B73="","",'各会計、関係団体の財政状況及び健全化判断比率'!B73)</f>
        <v/>
      </c>
      <c r="BZ39" s="597"/>
      <c r="CA39" s="597"/>
      <c r="CB39" s="597"/>
      <c r="CC39" s="597"/>
      <c r="CD39" s="597"/>
      <c r="CE39" s="597"/>
      <c r="CF39" s="597"/>
      <c r="CG39" s="597"/>
      <c r="CH39" s="597"/>
      <c r="CI39" s="597"/>
      <c r="CJ39" s="597"/>
      <c r="CK39" s="597"/>
      <c r="CL39" s="597"/>
      <c r="CM39" s="597"/>
      <c r="CN39" s="165"/>
      <c r="CO39" s="596">
        <f t="shared" si="3"/>
        <v>21</v>
      </c>
      <c r="CP39" s="596"/>
      <c r="CQ39" s="597" t="str">
        <f>IF('各会計、関係団体の財政状況及び健全化判断比率'!BS12="","",'各会計、関係団体の財政状況及び健全化判断比率'!BS12)</f>
        <v>（公財）豊橋市体育協会</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t="str">
        <f t="shared" si="2"/>
        <v/>
      </c>
      <c r="BX40" s="596"/>
      <c r="BY40" s="597" t="str">
        <f>IF('各会計、関係団体の財政状況及び健全化判断比率'!B74="","",'各会計、関係団体の財政状況及び健全化判断比率'!B74)</f>
        <v/>
      </c>
      <c r="BZ40" s="597"/>
      <c r="CA40" s="597"/>
      <c r="CB40" s="597"/>
      <c r="CC40" s="597"/>
      <c r="CD40" s="597"/>
      <c r="CE40" s="597"/>
      <c r="CF40" s="597"/>
      <c r="CG40" s="597"/>
      <c r="CH40" s="597"/>
      <c r="CI40" s="597"/>
      <c r="CJ40" s="597"/>
      <c r="CK40" s="597"/>
      <c r="CL40" s="597"/>
      <c r="CM40" s="597"/>
      <c r="CN40" s="165"/>
      <c r="CO40" s="596">
        <f t="shared" si="3"/>
        <v>22</v>
      </c>
      <c r="CP40" s="596"/>
      <c r="CQ40" s="597" t="str">
        <f>IF('各会計、関係団体の財政状況及び健全化判断比率'!BS13="","",'各会計、関係団体の財政状況及び健全化判断比率'!BS13)</f>
        <v>豊橋駐車場（株）</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f t="shared" si="3"/>
        <v>23</v>
      </c>
      <c r="CP41" s="596"/>
      <c r="CQ41" s="597" t="str">
        <f>IF('各会計、関係団体の財政状況及び健全化判断比率'!BS14="","",'各会計、関係団体の財政状況及び健全化判断比率'!BS14)</f>
        <v>豊橋ステーションビル（株）</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f t="shared" si="3"/>
        <v>24</v>
      </c>
      <c r="CP42" s="596"/>
      <c r="CQ42" s="597" t="str">
        <f>IF('各会計、関係団体の財政状況及び健全化判断比率'!BS15="","",'各会計、関係団体の財政状況及び健全化判断比率'!BS15)</f>
        <v>（株）豊橋まちなか活性化センター</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f t="shared" si="3"/>
        <v>25</v>
      </c>
      <c r="CP43" s="596"/>
      <c r="CQ43" s="597" t="str">
        <f>IF('各会計、関係団体の財政状況及び健全化判断比率'!BS16="","",'各会計、関係団体の財政状況及び健全化判断比率'!BS16)</f>
        <v>（株）東三河食肉流通センター</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c r="E52" s="139" t="s">
        <v>192</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193</v>
      </c>
      <c r="DI1" s="600"/>
      <c r="DJ1" s="600"/>
      <c r="DK1" s="600"/>
      <c r="DL1" s="600"/>
      <c r="DM1" s="600"/>
      <c r="DN1" s="601"/>
      <c r="DP1" s="599" t="s">
        <v>194</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196</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197</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199</v>
      </c>
      <c r="S4" s="603"/>
      <c r="T4" s="603"/>
      <c r="U4" s="603"/>
      <c r="V4" s="603"/>
      <c r="W4" s="603"/>
      <c r="X4" s="603"/>
      <c r="Y4" s="604"/>
      <c r="Z4" s="602" t="s">
        <v>200</v>
      </c>
      <c r="AA4" s="603"/>
      <c r="AB4" s="603"/>
      <c r="AC4" s="604"/>
      <c r="AD4" s="602" t="s">
        <v>201</v>
      </c>
      <c r="AE4" s="603"/>
      <c r="AF4" s="603"/>
      <c r="AG4" s="603"/>
      <c r="AH4" s="603"/>
      <c r="AI4" s="603"/>
      <c r="AJ4" s="603"/>
      <c r="AK4" s="604"/>
      <c r="AL4" s="602" t="s">
        <v>200</v>
      </c>
      <c r="AM4" s="603"/>
      <c r="AN4" s="603"/>
      <c r="AO4" s="604"/>
      <c r="AP4" s="608" t="s">
        <v>202</v>
      </c>
      <c r="AQ4" s="608"/>
      <c r="AR4" s="608"/>
      <c r="AS4" s="608"/>
      <c r="AT4" s="608"/>
      <c r="AU4" s="608"/>
      <c r="AV4" s="608"/>
      <c r="AW4" s="608"/>
      <c r="AX4" s="608"/>
      <c r="AY4" s="608"/>
      <c r="AZ4" s="608"/>
      <c r="BA4" s="608"/>
      <c r="BB4" s="608"/>
      <c r="BC4" s="608"/>
      <c r="BD4" s="608"/>
      <c r="BE4" s="608"/>
      <c r="BF4" s="608"/>
      <c r="BG4" s="608" t="s">
        <v>203</v>
      </c>
      <c r="BH4" s="608"/>
      <c r="BI4" s="608"/>
      <c r="BJ4" s="608"/>
      <c r="BK4" s="608"/>
      <c r="BL4" s="608"/>
      <c r="BM4" s="608"/>
      <c r="BN4" s="608"/>
      <c r="BO4" s="608" t="s">
        <v>200</v>
      </c>
      <c r="BP4" s="608"/>
      <c r="BQ4" s="608"/>
      <c r="BR4" s="608"/>
      <c r="BS4" s="608" t="s">
        <v>204</v>
      </c>
      <c r="BT4" s="608"/>
      <c r="BU4" s="608"/>
      <c r="BV4" s="608"/>
      <c r="BW4" s="608"/>
      <c r="BX4" s="608"/>
      <c r="BY4" s="608"/>
      <c r="BZ4" s="608"/>
      <c r="CA4" s="608"/>
      <c r="CB4" s="608"/>
      <c r="CD4" s="605" t="s">
        <v>205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206</v>
      </c>
      <c r="C5" s="610"/>
      <c r="D5" s="610"/>
      <c r="E5" s="610"/>
      <c r="F5" s="610"/>
      <c r="G5" s="610"/>
      <c r="H5" s="610"/>
      <c r="I5" s="610"/>
      <c r="J5" s="610"/>
      <c r="K5" s="610"/>
      <c r="L5" s="610"/>
      <c r="M5" s="610"/>
      <c r="N5" s="610"/>
      <c r="O5" s="610"/>
      <c r="P5" s="610"/>
      <c r="Q5" s="611"/>
      <c r="R5" s="612">
        <v>63308684</v>
      </c>
      <c r="S5" s="613"/>
      <c r="T5" s="613"/>
      <c r="U5" s="613"/>
      <c r="V5" s="613"/>
      <c r="W5" s="613"/>
      <c r="X5" s="613"/>
      <c r="Y5" s="614"/>
      <c r="Z5" s="615">
        <v>51.7</v>
      </c>
      <c r="AA5" s="615"/>
      <c r="AB5" s="615"/>
      <c r="AC5" s="615"/>
      <c r="AD5" s="616">
        <v>59524214</v>
      </c>
      <c r="AE5" s="616"/>
      <c r="AF5" s="616"/>
      <c r="AG5" s="616"/>
      <c r="AH5" s="616"/>
      <c r="AI5" s="616"/>
      <c r="AJ5" s="616"/>
      <c r="AK5" s="616"/>
      <c r="AL5" s="617">
        <v>82.8</v>
      </c>
      <c r="AM5" s="618"/>
      <c r="AN5" s="618"/>
      <c r="AO5" s="619"/>
      <c r="AP5" s="609" t="s">
        <v>207</v>
      </c>
      <c r="AQ5" s="610"/>
      <c r="AR5" s="610"/>
      <c r="AS5" s="610"/>
      <c r="AT5" s="610"/>
      <c r="AU5" s="610"/>
      <c r="AV5" s="610"/>
      <c r="AW5" s="610"/>
      <c r="AX5" s="610"/>
      <c r="AY5" s="610"/>
      <c r="AZ5" s="610"/>
      <c r="BA5" s="610"/>
      <c r="BB5" s="610"/>
      <c r="BC5" s="610"/>
      <c r="BD5" s="610"/>
      <c r="BE5" s="610"/>
      <c r="BF5" s="611"/>
      <c r="BG5" s="623">
        <v>56909135</v>
      </c>
      <c r="BH5" s="624"/>
      <c r="BI5" s="624"/>
      <c r="BJ5" s="624"/>
      <c r="BK5" s="624"/>
      <c r="BL5" s="624"/>
      <c r="BM5" s="624"/>
      <c r="BN5" s="625"/>
      <c r="BO5" s="626">
        <v>89.9</v>
      </c>
      <c r="BP5" s="626"/>
      <c r="BQ5" s="626"/>
      <c r="BR5" s="626"/>
      <c r="BS5" s="627" t="s">
        <v>208</v>
      </c>
      <c r="BT5" s="627"/>
      <c r="BU5" s="627"/>
      <c r="BV5" s="627"/>
      <c r="BW5" s="627"/>
      <c r="BX5" s="627"/>
      <c r="BY5" s="627"/>
      <c r="BZ5" s="627"/>
      <c r="CA5" s="627"/>
      <c r="CB5" s="631"/>
      <c r="CD5" s="605" t="s">
        <v>202</v>
      </c>
      <c r="CE5" s="606"/>
      <c r="CF5" s="606"/>
      <c r="CG5" s="606"/>
      <c r="CH5" s="606"/>
      <c r="CI5" s="606"/>
      <c r="CJ5" s="606"/>
      <c r="CK5" s="606"/>
      <c r="CL5" s="606"/>
      <c r="CM5" s="606"/>
      <c r="CN5" s="606"/>
      <c r="CO5" s="606"/>
      <c r="CP5" s="606"/>
      <c r="CQ5" s="607"/>
      <c r="CR5" s="605" t="s">
        <v>209</v>
      </c>
      <c r="CS5" s="606"/>
      <c r="CT5" s="606"/>
      <c r="CU5" s="606"/>
      <c r="CV5" s="606"/>
      <c r="CW5" s="606"/>
      <c r="CX5" s="606"/>
      <c r="CY5" s="607"/>
      <c r="CZ5" s="605" t="s">
        <v>200</v>
      </c>
      <c r="DA5" s="606"/>
      <c r="DB5" s="606"/>
      <c r="DC5" s="607"/>
      <c r="DD5" s="605" t="s">
        <v>210</v>
      </c>
      <c r="DE5" s="606"/>
      <c r="DF5" s="606"/>
      <c r="DG5" s="606"/>
      <c r="DH5" s="606"/>
      <c r="DI5" s="606"/>
      <c r="DJ5" s="606"/>
      <c r="DK5" s="606"/>
      <c r="DL5" s="606"/>
      <c r="DM5" s="606"/>
      <c r="DN5" s="606"/>
      <c r="DO5" s="606"/>
      <c r="DP5" s="607"/>
      <c r="DQ5" s="605" t="s">
        <v>211</v>
      </c>
      <c r="DR5" s="606"/>
      <c r="DS5" s="606"/>
      <c r="DT5" s="606"/>
      <c r="DU5" s="606"/>
      <c r="DV5" s="606"/>
      <c r="DW5" s="606"/>
      <c r="DX5" s="606"/>
      <c r="DY5" s="606"/>
      <c r="DZ5" s="606"/>
      <c r="EA5" s="606"/>
      <c r="EB5" s="606"/>
      <c r="EC5" s="607"/>
    </row>
    <row r="6" spans="2:143" ht="11.25" customHeight="1">
      <c r="B6" s="620" t="s">
        <v>212</v>
      </c>
      <c r="C6" s="621"/>
      <c r="D6" s="621"/>
      <c r="E6" s="621"/>
      <c r="F6" s="621"/>
      <c r="G6" s="621"/>
      <c r="H6" s="621"/>
      <c r="I6" s="621"/>
      <c r="J6" s="621"/>
      <c r="K6" s="621"/>
      <c r="L6" s="621"/>
      <c r="M6" s="621"/>
      <c r="N6" s="621"/>
      <c r="O6" s="621"/>
      <c r="P6" s="621"/>
      <c r="Q6" s="622"/>
      <c r="R6" s="623">
        <v>1344175</v>
      </c>
      <c r="S6" s="624"/>
      <c r="T6" s="624"/>
      <c r="U6" s="624"/>
      <c r="V6" s="624"/>
      <c r="W6" s="624"/>
      <c r="X6" s="624"/>
      <c r="Y6" s="625"/>
      <c r="Z6" s="626">
        <v>1.1000000000000001</v>
      </c>
      <c r="AA6" s="626"/>
      <c r="AB6" s="626"/>
      <c r="AC6" s="626"/>
      <c r="AD6" s="627">
        <v>1344175</v>
      </c>
      <c r="AE6" s="627"/>
      <c r="AF6" s="627"/>
      <c r="AG6" s="627"/>
      <c r="AH6" s="627"/>
      <c r="AI6" s="627"/>
      <c r="AJ6" s="627"/>
      <c r="AK6" s="627"/>
      <c r="AL6" s="628">
        <v>1.9</v>
      </c>
      <c r="AM6" s="629"/>
      <c r="AN6" s="629"/>
      <c r="AO6" s="630"/>
      <c r="AP6" s="620" t="s">
        <v>213</v>
      </c>
      <c r="AQ6" s="621"/>
      <c r="AR6" s="621"/>
      <c r="AS6" s="621"/>
      <c r="AT6" s="621"/>
      <c r="AU6" s="621"/>
      <c r="AV6" s="621"/>
      <c r="AW6" s="621"/>
      <c r="AX6" s="621"/>
      <c r="AY6" s="621"/>
      <c r="AZ6" s="621"/>
      <c r="BA6" s="621"/>
      <c r="BB6" s="621"/>
      <c r="BC6" s="621"/>
      <c r="BD6" s="621"/>
      <c r="BE6" s="621"/>
      <c r="BF6" s="622"/>
      <c r="BG6" s="623">
        <v>56909135</v>
      </c>
      <c r="BH6" s="624"/>
      <c r="BI6" s="624"/>
      <c r="BJ6" s="624"/>
      <c r="BK6" s="624"/>
      <c r="BL6" s="624"/>
      <c r="BM6" s="624"/>
      <c r="BN6" s="625"/>
      <c r="BO6" s="626">
        <v>89.9</v>
      </c>
      <c r="BP6" s="626"/>
      <c r="BQ6" s="626"/>
      <c r="BR6" s="626"/>
      <c r="BS6" s="627" t="s">
        <v>208</v>
      </c>
      <c r="BT6" s="627"/>
      <c r="BU6" s="627"/>
      <c r="BV6" s="627"/>
      <c r="BW6" s="627"/>
      <c r="BX6" s="627"/>
      <c r="BY6" s="627"/>
      <c r="BZ6" s="627"/>
      <c r="CA6" s="627"/>
      <c r="CB6" s="631"/>
      <c r="CD6" s="634" t="s">
        <v>214</v>
      </c>
      <c r="CE6" s="635"/>
      <c r="CF6" s="635"/>
      <c r="CG6" s="635"/>
      <c r="CH6" s="635"/>
      <c r="CI6" s="635"/>
      <c r="CJ6" s="635"/>
      <c r="CK6" s="635"/>
      <c r="CL6" s="635"/>
      <c r="CM6" s="635"/>
      <c r="CN6" s="635"/>
      <c r="CO6" s="635"/>
      <c r="CP6" s="635"/>
      <c r="CQ6" s="636"/>
      <c r="CR6" s="623">
        <v>704543</v>
      </c>
      <c r="CS6" s="624"/>
      <c r="CT6" s="624"/>
      <c r="CU6" s="624"/>
      <c r="CV6" s="624"/>
      <c r="CW6" s="624"/>
      <c r="CX6" s="624"/>
      <c r="CY6" s="625"/>
      <c r="CZ6" s="626">
        <v>0.6</v>
      </c>
      <c r="DA6" s="626"/>
      <c r="DB6" s="626"/>
      <c r="DC6" s="626"/>
      <c r="DD6" s="632" t="s">
        <v>208</v>
      </c>
      <c r="DE6" s="624"/>
      <c r="DF6" s="624"/>
      <c r="DG6" s="624"/>
      <c r="DH6" s="624"/>
      <c r="DI6" s="624"/>
      <c r="DJ6" s="624"/>
      <c r="DK6" s="624"/>
      <c r="DL6" s="624"/>
      <c r="DM6" s="624"/>
      <c r="DN6" s="624"/>
      <c r="DO6" s="624"/>
      <c r="DP6" s="625"/>
      <c r="DQ6" s="632">
        <v>704063</v>
      </c>
      <c r="DR6" s="624"/>
      <c r="DS6" s="624"/>
      <c r="DT6" s="624"/>
      <c r="DU6" s="624"/>
      <c r="DV6" s="624"/>
      <c r="DW6" s="624"/>
      <c r="DX6" s="624"/>
      <c r="DY6" s="624"/>
      <c r="DZ6" s="624"/>
      <c r="EA6" s="624"/>
      <c r="EB6" s="624"/>
      <c r="EC6" s="633"/>
    </row>
    <row r="7" spans="2:143" ht="11.25" customHeight="1">
      <c r="B7" s="620" t="s">
        <v>215</v>
      </c>
      <c r="C7" s="621"/>
      <c r="D7" s="621"/>
      <c r="E7" s="621"/>
      <c r="F7" s="621"/>
      <c r="G7" s="621"/>
      <c r="H7" s="621"/>
      <c r="I7" s="621"/>
      <c r="J7" s="621"/>
      <c r="K7" s="621"/>
      <c r="L7" s="621"/>
      <c r="M7" s="621"/>
      <c r="N7" s="621"/>
      <c r="O7" s="621"/>
      <c r="P7" s="621"/>
      <c r="Q7" s="622"/>
      <c r="R7" s="623">
        <v>126180</v>
      </c>
      <c r="S7" s="624"/>
      <c r="T7" s="624"/>
      <c r="U7" s="624"/>
      <c r="V7" s="624"/>
      <c r="W7" s="624"/>
      <c r="X7" s="624"/>
      <c r="Y7" s="625"/>
      <c r="Z7" s="626">
        <v>0.1</v>
      </c>
      <c r="AA7" s="626"/>
      <c r="AB7" s="626"/>
      <c r="AC7" s="626"/>
      <c r="AD7" s="627">
        <v>126180</v>
      </c>
      <c r="AE7" s="627"/>
      <c r="AF7" s="627"/>
      <c r="AG7" s="627"/>
      <c r="AH7" s="627"/>
      <c r="AI7" s="627"/>
      <c r="AJ7" s="627"/>
      <c r="AK7" s="627"/>
      <c r="AL7" s="628">
        <v>0.2</v>
      </c>
      <c r="AM7" s="629"/>
      <c r="AN7" s="629"/>
      <c r="AO7" s="630"/>
      <c r="AP7" s="620" t="s">
        <v>216</v>
      </c>
      <c r="AQ7" s="621"/>
      <c r="AR7" s="621"/>
      <c r="AS7" s="621"/>
      <c r="AT7" s="621"/>
      <c r="AU7" s="621"/>
      <c r="AV7" s="621"/>
      <c r="AW7" s="621"/>
      <c r="AX7" s="621"/>
      <c r="AY7" s="621"/>
      <c r="AZ7" s="621"/>
      <c r="BA7" s="621"/>
      <c r="BB7" s="621"/>
      <c r="BC7" s="621"/>
      <c r="BD7" s="621"/>
      <c r="BE7" s="621"/>
      <c r="BF7" s="622"/>
      <c r="BG7" s="623">
        <v>27091343</v>
      </c>
      <c r="BH7" s="624"/>
      <c r="BI7" s="624"/>
      <c r="BJ7" s="624"/>
      <c r="BK7" s="624"/>
      <c r="BL7" s="624"/>
      <c r="BM7" s="624"/>
      <c r="BN7" s="625"/>
      <c r="BO7" s="626">
        <v>42.8</v>
      </c>
      <c r="BP7" s="626"/>
      <c r="BQ7" s="626"/>
      <c r="BR7" s="626"/>
      <c r="BS7" s="627" t="s">
        <v>208</v>
      </c>
      <c r="BT7" s="627"/>
      <c r="BU7" s="627"/>
      <c r="BV7" s="627"/>
      <c r="BW7" s="627"/>
      <c r="BX7" s="627"/>
      <c r="BY7" s="627"/>
      <c r="BZ7" s="627"/>
      <c r="CA7" s="627"/>
      <c r="CB7" s="631"/>
      <c r="CD7" s="637" t="s">
        <v>217</v>
      </c>
      <c r="CE7" s="638"/>
      <c r="CF7" s="638"/>
      <c r="CG7" s="638"/>
      <c r="CH7" s="638"/>
      <c r="CI7" s="638"/>
      <c r="CJ7" s="638"/>
      <c r="CK7" s="638"/>
      <c r="CL7" s="638"/>
      <c r="CM7" s="638"/>
      <c r="CN7" s="638"/>
      <c r="CO7" s="638"/>
      <c r="CP7" s="638"/>
      <c r="CQ7" s="639"/>
      <c r="CR7" s="623">
        <v>9537327</v>
      </c>
      <c r="CS7" s="624"/>
      <c r="CT7" s="624"/>
      <c r="CU7" s="624"/>
      <c r="CV7" s="624"/>
      <c r="CW7" s="624"/>
      <c r="CX7" s="624"/>
      <c r="CY7" s="625"/>
      <c r="CZ7" s="626">
        <v>8.1</v>
      </c>
      <c r="DA7" s="626"/>
      <c r="DB7" s="626"/>
      <c r="DC7" s="626"/>
      <c r="DD7" s="632">
        <v>319328</v>
      </c>
      <c r="DE7" s="624"/>
      <c r="DF7" s="624"/>
      <c r="DG7" s="624"/>
      <c r="DH7" s="624"/>
      <c r="DI7" s="624"/>
      <c r="DJ7" s="624"/>
      <c r="DK7" s="624"/>
      <c r="DL7" s="624"/>
      <c r="DM7" s="624"/>
      <c r="DN7" s="624"/>
      <c r="DO7" s="624"/>
      <c r="DP7" s="625"/>
      <c r="DQ7" s="632">
        <v>8041369</v>
      </c>
      <c r="DR7" s="624"/>
      <c r="DS7" s="624"/>
      <c r="DT7" s="624"/>
      <c r="DU7" s="624"/>
      <c r="DV7" s="624"/>
      <c r="DW7" s="624"/>
      <c r="DX7" s="624"/>
      <c r="DY7" s="624"/>
      <c r="DZ7" s="624"/>
      <c r="EA7" s="624"/>
      <c r="EB7" s="624"/>
      <c r="EC7" s="633"/>
    </row>
    <row r="8" spans="2:143" ht="11.25" customHeight="1">
      <c r="B8" s="620" t="s">
        <v>218</v>
      </c>
      <c r="C8" s="621"/>
      <c r="D8" s="621"/>
      <c r="E8" s="621"/>
      <c r="F8" s="621"/>
      <c r="G8" s="621"/>
      <c r="H8" s="621"/>
      <c r="I8" s="621"/>
      <c r="J8" s="621"/>
      <c r="K8" s="621"/>
      <c r="L8" s="621"/>
      <c r="M8" s="621"/>
      <c r="N8" s="621"/>
      <c r="O8" s="621"/>
      <c r="P8" s="621"/>
      <c r="Q8" s="622"/>
      <c r="R8" s="623">
        <v>397437</v>
      </c>
      <c r="S8" s="624"/>
      <c r="T8" s="624"/>
      <c r="U8" s="624"/>
      <c r="V8" s="624"/>
      <c r="W8" s="624"/>
      <c r="X8" s="624"/>
      <c r="Y8" s="625"/>
      <c r="Z8" s="626">
        <v>0.3</v>
      </c>
      <c r="AA8" s="626"/>
      <c r="AB8" s="626"/>
      <c r="AC8" s="626"/>
      <c r="AD8" s="627">
        <v>397437</v>
      </c>
      <c r="AE8" s="627"/>
      <c r="AF8" s="627"/>
      <c r="AG8" s="627"/>
      <c r="AH8" s="627"/>
      <c r="AI8" s="627"/>
      <c r="AJ8" s="627"/>
      <c r="AK8" s="627"/>
      <c r="AL8" s="628">
        <v>0.6</v>
      </c>
      <c r="AM8" s="629"/>
      <c r="AN8" s="629"/>
      <c r="AO8" s="630"/>
      <c r="AP8" s="620" t="s">
        <v>219</v>
      </c>
      <c r="AQ8" s="621"/>
      <c r="AR8" s="621"/>
      <c r="AS8" s="621"/>
      <c r="AT8" s="621"/>
      <c r="AU8" s="621"/>
      <c r="AV8" s="621"/>
      <c r="AW8" s="621"/>
      <c r="AX8" s="621"/>
      <c r="AY8" s="621"/>
      <c r="AZ8" s="621"/>
      <c r="BA8" s="621"/>
      <c r="BB8" s="621"/>
      <c r="BC8" s="621"/>
      <c r="BD8" s="621"/>
      <c r="BE8" s="621"/>
      <c r="BF8" s="622"/>
      <c r="BG8" s="623">
        <v>643960</v>
      </c>
      <c r="BH8" s="624"/>
      <c r="BI8" s="624"/>
      <c r="BJ8" s="624"/>
      <c r="BK8" s="624"/>
      <c r="BL8" s="624"/>
      <c r="BM8" s="624"/>
      <c r="BN8" s="625"/>
      <c r="BO8" s="626">
        <v>1</v>
      </c>
      <c r="BP8" s="626"/>
      <c r="BQ8" s="626"/>
      <c r="BR8" s="626"/>
      <c r="BS8" s="632" t="s">
        <v>109</v>
      </c>
      <c r="BT8" s="624"/>
      <c r="BU8" s="624"/>
      <c r="BV8" s="624"/>
      <c r="BW8" s="624"/>
      <c r="BX8" s="624"/>
      <c r="BY8" s="624"/>
      <c r="BZ8" s="624"/>
      <c r="CA8" s="624"/>
      <c r="CB8" s="633"/>
      <c r="CD8" s="637" t="s">
        <v>220</v>
      </c>
      <c r="CE8" s="638"/>
      <c r="CF8" s="638"/>
      <c r="CG8" s="638"/>
      <c r="CH8" s="638"/>
      <c r="CI8" s="638"/>
      <c r="CJ8" s="638"/>
      <c r="CK8" s="638"/>
      <c r="CL8" s="638"/>
      <c r="CM8" s="638"/>
      <c r="CN8" s="638"/>
      <c r="CO8" s="638"/>
      <c r="CP8" s="638"/>
      <c r="CQ8" s="639"/>
      <c r="CR8" s="623">
        <v>46595639</v>
      </c>
      <c r="CS8" s="624"/>
      <c r="CT8" s="624"/>
      <c r="CU8" s="624"/>
      <c r="CV8" s="624"/>
      <c r="CW8" s="624"/>
      <c r="CX8" s="624"/>
      <c r="CY8" s="625"/>
      <c r="CZ8" s="626">
        <v>39.5</v>
      </c>
      <c r="DA8" s="626"/>
      <c r="DB8" s="626"/>
      <c r="DC8" s="626"/>
      <c r="DD8" s="632">
        <v>1043173</v>
      </c>
      <c r="DE8" s="624"/>
      <c r="DF8" s="624"/>
      <c r="DG8" s="624"/>
      <c r="DH8" s="624"/>
      <c r="DI8" s="624"/>
      <c r="DJ8" s="624"/>
      <c r="DK8" s="624"/>
      <c r="DL8" s="624"/>
      <c r="DM8" s="624"/>
      <c r="DN8" s="624"/>
      <c r="DO8" s="624"/>
      <c r="DP8" s="625"/>
      <c r="DQ8" s="632">
        <v>23475957</v>
      </c>
      <c r="DR8" s="624"/>
      <c r="DS8" s="624"/>
      <c r="DT8" s="624"/>
      <c r="DU8" s="624"/>
      <c r="DV8" s="624"/>
      <c r="DW8" s="624"/>
      <c r="DX8" s="624"/>
      <c r="DY8" s="624"/>
      <c r="DZ8" s="624"/>
      <c r="EA8" s="624"/>
      <c r="EB8" s="624"/>
      <c r="EC8" s="633"/>
    </row>
    <row r="9" spans="2:143" ht="11.25" customHeight="1">
      <c r="B9" s="620" t="s">
        <v>221</v>
      </c>
      <c r="C9" s="621"/>
      <c r="D9" s="621"/>
      <c r="E9" s="621"/>
      <c r="F9" s="621"/>
      <c r="G9" s="621"/>
      <c r="H9" s="621"/>
      <c r="I9" s="621"/>
      <c r="J9" s="621"/>
      <c r="K9" s="621"/>
      <c r="L9" s="621"/>
      <c r="M9" s="621"/>
      <c r="N9" s="621"/>
      <c r="O9" s="621"/>
      <c r="P9" s="621"/>
      <c r="Q9" s="622"/>
      <c r="R9" s="623">
        <v>411151</v>
      </c>
      <c r="S9" s="624"/>
      <c r="T9" s="624"/>
      <c r="U9" s="624"/>
      <c r="V9" s="624"/>
      <c r="W9" s="624"/>
      <c r="X9" s="624"/>
      <c r="Y9" s="625"/>
      <c r="Z9" s="626">
        <v>0.3</v>
      </c>
      <c r="AA9" s="626"/>
      <c r="AB9" s="626"/>
      <c r="AC9" s="626"/>
      <c r="AD9" s="627">
        <v>411151</v>
      </c>
      <c r="AE9" s="627"/>
      <c r="AF9" s="627"/>
      <c r="AG9" s="627"/>
      <c r="AH9" s="627"/>
      <c r="AI9" s="627"/>
      <c r="AJ9" s="627"/>
      <c r="AK9" s="627"/>
      <c r="AL9" s="628">
        <v>0.6</v>
      </c>
      <c r="AM9" s="629"/>
      <c r="AN9" s="629"/>
      <c r="AO9" s="630"/>
      <c r="AP9" s="620" t="s">
        <v>222</v>
      </c>
      <c r="AQ9" s="621"/>
      <c r="AR9" s="621"/>
      <c r="AS9" s="621"/>
      <c r="AT9" s="621"/>
      <c r="AU9" s="621"/>
      <c r="AV9" s="621"/>
      <c r="AW9" s="621"/>
      <c r="AX9" s="621"/>
      <c r="AY9" s="621"/>
      <c r="AZ9" s="621"/>
      <c r="BA9" s="621"/>
      <c r="BB9" s="621"/>
      <c r="BC9" s="621"/>
      <c r="BD9" s="621"/>
      <c r="BE9" s="621"/>
      <c r="BF9" s="622"/>
      <c r="BG9" s="623">
        <v>21584352</v>
      </c>
      <c r="BH9" s="624"/>
      <c r="BI9" s="624"/>
      <c r="BJ9" s="624"/>
      <c r="BK9" s="624"/>
      <c r="BL9" s="624"/>
      <c r="BM9" s="624"/>
      <c r="BN9" s="625"/>
      <c r="BO9" s="626">
        <v>34.1</v>
      </c>
      <c r="BP9" s="626"/>
      <c r="BQ9" s="626"/>
      <c r="BR9" s="626"/>
      <c r="BS9" s="632" t="s">
        <v>109</v>
      </c>
      <c r="BT9" s="624"/>
      <c r="BU9" s="624"/>
      <c r="BV9" s="624"/>
      <c r="BW9" s="624"/>
      <c r="BX9" s="624"/>
      <c r="BY9" s="624"/>
      <c r="BZ9" s="624"/>
      <c r="CA9" s="624"/>
      <c r="CB9" s="633"/>
      <c r="CD9" s="637" t="s">
        <v>223</v>
      </c>
      <c r="CE9" s="638"/>
      <c r="CF9" s="638"/>
      <c r="CG9" s="638"/>
      <c r="CH9" s="638"/>
      <c r="CI9" s="638"/>
      <c r="CJ9" s="638"/>
      <c r="CK9" s="638"/>
      <c r="CL9" s="638"/>
      <c r="CM9" s="638"/>
      <c r="CN9" s="638"/>
      <c r="CO9" s="638"/>
      <c r="CP9" s="638"/>
      <c r="CQ9" s="639"/>
      <c r="CR9" s="623">
        <v>13698566</v>
      </c>
      <c r="CS9" s="624"/>
      <c r="CT9" s="624"/>
      <c r="CU9" s="624"/>
      <c r="CV9" s="624"/>
      <c r="CW9" s="624"/>
      <c r="CX9" s="624"/>
      <c r="CY9" s="625"/>
      <c r="CZ9" s="626">
        <v>11.6</v>
      </c>
      <c r="DA9" s="626"/>
      <c r="DB9" s="626"/>
      <c r="DC9" s="626"/>
      <c r="DD9" s="632">
        <v>1890520</v>
      </c>
      <c r="DE9" s="624"/>
      <c r="DF9" s="624"/>
      <c r="DG9" s="624"/>
      <c r="DH9" s="624"/>
      <c r="DI9" s="624"/>
      <c r="DJ9" s="624"/>
      <c r="DK9" s="624"/>
      <c r="DL9" s="624"/>
      <c r="DM9" s="624"/>
      <c r="DN9" s="624"/>
      <c r="DO9" s="624"/>
      <c r="DP9" s="625"/>
      <c r="DQ9" s="632">
        <v>11678478</v>
      </c>
      <c r="DR9" s="624"/>
      <c r="DS9" s="624"/>
      <c r="DT9" s="624"/>
      <c r="DU9" s="624"/>
      <c r="DV9" s="624"/>
      <c r="DW9" s="624"/>
      <c r="DX9" s="624"/>
      <c r="DY9" s="624"/>
      <c r="DZ9" s="624"/>
      <c r="EA9" s="624"/>
      <c r="EB9" s="624"/>
      <c r="EC9" s="633"/>
    </row>
    <row r="10" spans="2:143" ht="11.25" customHeight="1">
      <c r="B10" s="620" t="s">
        <v>224</v>
      </c>
      <c r="C10" s="621"/>
      <c r="D10" s="621"/>
      <c r="E10" s="621"/>
      <c r="F10" s="621"/>
      <c r="G10" s="621"/>
      <c r="H10" s="621"/>
      <c r="I10" s="621"/>
      <c r="J10" s="621"/>
      <c r="K10" s="621"/>
      <c r="L10" s="621"/>
      <c r="M10" s="621"/>
      <c r="N10" s="621"/>
      <c r="O10" s="621"/>
      <c r="P10" s="621"/>
      <c r="Q10" s="622"/>
      <c r="R10" s="623">
        <v>7512257</v>
      </c>
      <c r="S10" s="624"/>
      <c r="T10" s="624"/>
      <c r="U10" s="624"/>
      <c r="V10" s="624"/>
      <c r="W10" s="624"/>
      <c r="X10" s="624"/>
      <c r="Y10" s="625"/>
      <c r="Z10" s="626">
        <v>6.1</v>
      </c>
      <c r="AA10" s="626"/>
      <c r="AB10" s="626"/>
      <c r="AC10" s="626"/>
      <c r="AD10" s="627">
        <v>7512257</v>
      </c>
      <c r="AE10" s="627"/>
      <c r="AF10" s="627"/>
      <c r="AG10" s="627"/>
      <c r="AH10" s="627"/>
      <c r="AI10" s="627"/>
      <c r="AJ10" s="627"/>
      <c r="AK10" s="627"/>
      <c r="AL10" s="628">
        <v>10.5</v>
      </c>
      <c r="AM10" s="629"/>
      <c r="AN10" s="629"/>
      <c r="AO10" s="630"/>
      <c r="AP10" s="620" t="s">
        <v>225</v>
      </c>
      <c r="AQ10" s="621"/>
      <c r="AR10" s="621"/>
      <c r="AS10" s="621"/>
      <c r="AT10" s="621"/>
      <c r="AU10" s="621"/>
      <c r="AV10" s="621"/>
      <c r="AW10" s="621"/>
      <c r="AX10" s="621"/>
      <c r="AY10" s="621"/>
      <c r="AZ10" s="621"/>
      <c r="BA10" s="621"/>
      <c r="BB10" s="621"/>
      <c r="BC10" s="621"/>
      <c r="BD10" s="621"/>
      <c r="BE10" s="621"/>
      <c r="BF10" s="622"/>
      <c r="BG10" s="623">
        <v>1004605</v>
      </c>
      <c r="BH10" s="624"/>
      <c r="BI10" s="624"/>
      <c r="BJ10" s="624"/>
      <c r="BK10" s="624"/>
      <c r="BL10" s="624"/>
      <c r="BM10" s="624"/>
      <c r="BN10" s="625"/>
      <c r="BO10" s="626">
        <v>1.6</v>
      </c>
      <c r="BP10" s="626"/>
      <c r="BQ10" s="626"/>
      <c r="BR10" s="626"/>
      <c r="BS10" s="632" t="s">
        <v>109</v>
      </c>
      <c r="BT10" s="624"/>
      <c r="BU10" s="624"/>
      <c r="BV10" s="624"/>
      <c r="BW10" s="624"/>
      <c r="BX10" s="624"/>
      <c r="BY10" s="624"/>
      <c r="BZ10" s="624"/>
      <c r="CA10" s="624"/>
      <c r="CB10" s="633"/>
      <c r="CD10" s="637" t="s">
        <v>226</v>
      </c>
      <c r="CE10" s="638"/>
      <c r="CF10" s="638"/>
      <c r="CG10" s="638"/>
      <c r="CH10" s="638"/>
      <c r="CI10" s="638"/>
      <c r="CJ10" s="638"/>
      <c r="CK10" s="638"/>
      <c r="CL10" s="638"/>
      <c r="CM10" s="638"/>
      <c r="CN10" s="638"/>
      <c r="CO10" s="638"/>
      <c r="CP10" s="638"/>
      <c r="CQ10" s="639"/>
      <c r="CR10" s="623">
        <v>215046</v>
      </c>
      <c r="CS10" s="624"/>
      <c r="CT10" s="624"/>
      <c r="CU10" s="624"/>
      <c r="CV10" s="624"/>
      <c r="CW10" s="624"/>
      <c r="CX10" s="624"/>
      <c r="CY10" s="625"/>
      <c r="CZ10" s="626">
        <v>0.2</v>
      </c>
      <c r="DA10" s="626"/>
      <c r="DB10" s="626"/>
      <c r="DC10" s="626"/>
      <c r="DD10" s="632">
        <v>1739</v>
      </c>
      <c r="DE10" s="624"/>
      <c r="DF10" s="624"/>
      <c r="DG10" s="624"/>
      <c r="DH10" s="624"/>
      <c r="DI10" s="624"/>
      <c r="DJ10" s="624"/>
      <c r="DK10" s="624"/>
      <c r="DL10" s="624"/>
      <c r="DM10" s="624"/>
      <c r="DN10" s="624"/>
      <c r="DO10" s="624"/>
      <c r="DP10" s="625"/>
      <c r="DQ10" s="632">
        <v>62659</v>
      </c>
      <c r="DR10" s="624"/>
      <c r="DS10" s="624"/>
      <c r="DT10" s="624"/>
      <c r="DU10" s="624"/>
      <c r="DV10" s="624"/>
      <c r="DW10" s="624"/>
      <c r="DX10" s="624"/>
      <c r="DY10" s="624"/>
      <c r="DZ10" s="624"/>
      <c r="EA10" s="624"/>
      <c r="EB10" s="624"/>
      <c r="EC10" s="633"/>
    </row>
    <row r="11" spans="2:143" ht="11.25" customHeight="1">
      <c r="B11" s="620" t="s">
        <v>227</v>
      </c>
      <c r="C11" s="621"/>
      <c r="D11" s="621"/>
      <c r="E11" s="621"/>
      <c r="F11" s="621"/>
      <c r="G11" s="621"/>
      <c r="H11" s="621"/>
      <c r="I11" s="621"/>
      <c r="J11" s="621"/>
      <c r="K11" s="621"/>
      <c r="L11" s="621"/>
      <c r="M11" s="621"/>
      <c r="N11" s="621"/>
      <c r="O11" s="621"/>
      <c r="P11" s="621"/>
      <c r="Q11" s="622"/>
      <c r="R11" s="623" t="s">
        <v>109</v>
      </c>
      <c r="S11" s="624"/>
      <c r="T11" s="624"/>
      <c r="U11" s="624"/>
      <c r="V11" s="624"/>
      <c r="W11" s="624"/>
      <c r="X11" s="624"/>
      <c r="Y11" s="625"/>
      <c r="Z11" s="626" t="s">
        <v>109</v>
      </c>
      <c r="AA11" s="626"/>
      <c r="AB11" s="626"/>
      <c r="AC11" s="626"/>
      <c r="AD11" s="627" t="s">
        <v>109</v>
      </c>
      <c r="AE11" s="627"/>
      <c r="AF11" s="627"/>
      <c r="AG11" s="627"/>
      <c r="AH11" s="627"/>
      <c r="AI11" s="627"/>
      <c r="AJ11" s="627"/>
      <c r="AK11" s="627"/>
      <c r="AL11" s="628" t="s">
        <v>109</v>
      </c>
      <c r="AM11" s="629"/>
      <c r="AN11" s="629"/>
      <c r="AO11" s="630"/>
      <c r="AP11" s="620" t="s">
        <v>228</v>
      </c>
      <c r="AQ11" s="621"/>
      <c r="AR11" s="621"/>
      <c r="AS11" s="621"/>
      <c r="AT11" s="621"/>
      <c r="AU11" s="621"/>
      <c r="AV11" s="621"/>
      <c r="AW11" s="621"/>
      <c r="AX11" s="621"/>
      <c r="AY11" s="621"/>
      <c r="AZ11" s="621"/>
      <c r="BA11" s="621"/>
      <c r="BB11" s="621"/>
      <c r="BC11" s="621"/>
      <c r="BD11" s="621"/>
      <c r="BE11" s="621"/>
      <c r="BF11" s="622"/>
      <c r="BG11" s="623">
        <v>3858426</v>
      </c>
      <c r="BH11" s="624"/>
      <c r="BI11" s="624"/>
      <c r="BJ11" s="624"/>
      <c r="BK11" s="624"/>
      <c r="BL11" s="624"/>
      <c r="BM11" s="624"/>
      <c r="BN11" s="625"/>
      <c r="BO11" s="626">
        <v>6.1</v>
      </c>
      <c r="BP11" s="626"/>
      <c r="BQ11" s="626"/>
      <c r="BR11" s="626"/>
      <c r="BS11" s="632" t="s">
        <v>109</v>
      </c>
      <c r="BT11" s="624"/>
      <c r="BU11" s="624"/>
      <c r="BV11" s="624"/>
      <c r="BW11" s="624"/>
      <c r="BX11" s="624"/>
      <c r="BY11" s="624"/>
      <c r="BZ11" s="624"/>
      <c r="CA11" s="624"/>
      <c r="CB11" s="633"/>
      <c r="CD11" s="637" t="s">
        <v>229</v>
      </c>
      <c r="CE11" s="638"/>
      <c r="CF11" s="638"/>
      <c r="CG11" s="638"/>
      <c r="CH11" s="638"/>
      <c r="CI11" s="638"/>
      <c r="CJ11" s="638"/>
      <c r="CK11" s="638"/>
      <c r="CL11" s="638"/>
      <c r="CM11" s="638"/>
      <c r="CN11" s="638"/>
      <c r="CO11" s="638"/>
      <c r="CP11" s="638"/>
      <c r="CQ11" s="639"/>
      <c r="CR11" s="623">
        <v>1770027</v>
      </c>
      <c r="CS11" s="624"/>
      <c r="CT11" s="624"/>
      <c r="CU11" s="624"/>
      <c r="CV11" s="624"/>
      <c r="CW11" s="624"/>
      <c r="CX11" s="624"/>
      <c r="CY11" s="625"/>
      <c r="CZ11" s="626">
        <v>1.5</v>
      </c>
      <c r="DA11" s="626"/>
      <c r="DB11" s="626"/>
      <c r="DC11" s="626"/>
      <c r="DD11" s="632">
        <v>717944</v>
      </c>
      <c r="DE11" s="624"/>
      <c r="DF11" s="624"/>
      <c r="DG11" s="624"/>
      <c r="DH11" s="624"/>
      <c r="DI11" s="624"/>
      <c r="DJ11" s="624"/>
      <c r="DK11" s="624"/>
      <c r="DL11" s="624"/>
      <c r="DM11" s="624"/>
      <c r="DN11" s="624"/>
      <c r="DO11" s="624"/>
      <c r="DP11" s="625"/>
      <c r="DQ11" s="632">
        <v>1234614</v>
      </c>
      <c r="DR11" s="624"/>
      <c r="DS11" s="624"/>
      <c r="DT11" s="624"/>
      <c r="DU11" s="624"/>
      <c r="DV11" s="624"/>
      <c r="DW11" s="624"/>
      <c r="DX11" s="624"/>
      <c r="DY11" s="624"/>
      <c r="DZ11" s="624"/>
      <c r="EA11" s="624"/>
      <c r="EB11" s="624"/>
      <c r="EC11" s="633"/>
    </row>
    <row r="12" spans="2:143" ht="11.25" customHeight="1">
      <c r="B12" s="620" t="s">
        <v>230</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231</v>
      </c>
      <c r="AQ12" s="621"/>
      <c r="AR12" s="621"/>
      <c r="AS12" s="621"/>
      <c r="AT12" s="621"/>
      <c r="AU12" s="621"/>
      <c r="AV12" s="621"/>
      <c r="AW12" s="621"/>
      <c r="AX12" s="621"/>
      <c r="AY12" s="621"/>
      <c r="AZ12" s="621"/>
      <c r="BA12" s="621"/>
      <c r="BB12" s="621"/>
      <c r="BC12" s="621"/>
      <c r="BD12" s="621"/>
      <c r="BE12" s="621"/>
      <c r="BF12" s="622"/>
      <c r="BG12" s="623">
        <v>26414663</v>
      </c>
      <c r="BH12" s="624"/>
      <c r="BI12" s="624"/>
      <c r="BJ12" s="624"/>
      <c r="BK12" s="624"/>
      <c r="BL12" s="624"/>
      <c r="BM12" s="624"/>
      <c r="BN12" s="625"/>
      <c r="BO12" s="626">
        <v>41.7</v>
      </c>
      <c r="BP12" s="626"/>
      <c r="BQ12" s="626"/>
      <c r="BR12" s="626"/>
      <c r="BS12" s="632" t="s">
        <v>109</v>
      </c>
      <c r="BT12" s="624"/>
      <c r="BU12" s="624"/>
      <c r="BV12" s="624"/>
      <c r="BW12" s="624"/>
      <c r="BX12" s="624"/>
      <c r="BY12" s="624"/>
      <c r="BZ12" s="624"/>
      <c r="CA12" s="624"/>
      <c r="CB12" s="633"/>
      <c r="CD12" s="637" t="s">
        <v>232</v>
      </c>
      <c r="CE12" s="638"/>
      <c r="CF12" s="638"/>
      <c r="CG12" s="638"/>
      <c r="CH12" s="638"/>
      <c r="CI12" s="638"/>
      <c r="CJ12" s="638"/>
      <c r="CK12" s="638"/>
      <c r="CL12" s="638"/>
      <c r="CM12" s="638"/>
      <c r="CN12" s="638"/>
      <c r="CO12" s="638"/>
      <c r="CP12" s="638"/>
      <c r="CQ12" s="639"/>
      <c r="CR12" s="623">
        <v>3847667</v>
      </c>
      <c r="CS12" s="624"/>
      <c r="CT12" s="624"/>
      <c r="CU12" s="624"/>
      <c r="CV12" s="624"/>
      <c r="CW12" s="624"/>
      <c r="CX12" s="624"/>
      <c r="CY12" s="625"/>
      <c r="CZ12" s="626">
        <v>3.3</v>
      </c>
      <c r="DA12" s="626"/>
      <c r="DB12" s="626"/>
      <c r="DC12" s="626"/>
      <c r="DD12" s="632">
        <v>161439</v>
      </c>
      <c r="DE12" s="624"/>
      <c r="DF12" s="624"/>
      <c r="DG12" s="624"/>
      <c r="DH12" s="624"/>
      <c r="DI12" s="624"/>
      <c r="DJ12" s="624"/>
      <c r="DK12" s="624"/>
      <c r="DL12" s="624"/>
      <c r="DM12" s="624"/>
      <c r="DN12" s="624"/>
      <c r="DO12" s="624"/>
      <c r="DP12" s="625"/>
      <c r="DQ12" s="632">
        <v>2159749</v>
      </c>
      <c r="DR12" s="624"/>
      <c r="DS12" s="624"/>
      <c r="DT12" s="624"/>
      <c r="DU12" s="624"/>
      <c r="DV12" s="624"/>
      <c r="DW12" s="624"/>
      <c r="DX12" s="624"/>
      <c r="DY12" s="624"/>
      <c r="DZ12" s="624"/>
      <c r="EA12" s="624"/>
      <c r="EB12" s="624"/>
      <c r="EC12" s="633"/>
    </row>
    <row r="13" spans="2:143" ht="11.25" customHeight="1">
      <c r="B13" s="620" t="s">
        <v>233</v>
      </c>
      <c r="C13" s="621"/>
      <c r="D13" s="621"/>
      <c r="E13" s="621"/>
      <c r="F13" s="621"/>
      <c r="G13" s="621"/>
      <c r="H13" s="621"/>
      <c r="I13" s="621"/>
      <c r="J13" s="621"/>
      <c r="K13" s="621"/>
      <c r="L13" s="621"/>
      <c r="M13" s="621"/>
      <c r="N13" s="621"/>
      <c r="O13" s="621"/>
      <c r="P13" s="621"/>
      <c r="Q13" s="622"/>
      <c r="R13" s="623">
        <v>496377</v>
      </c>
      <c r="S13" s="624"/>
      <c r="T13" s="624"/>
      <c r="U13" s="624"/>
      <c r="V13" s="624"/>
      <c r="W13" s="624"/>
      <c r="X13" s="624"/>
      <c r="Y13" s="625"/>
      <c r="Z13" s="626">
        <v>0.4</v>
      </c>
      <c r="AA13" s="626"/>
      <c r="AB13" s="626"/>
      <c r="AC13" s="626"/>
      <c r="AD13" s="627">
        <v>496377</v>
      </c>
      <c r="AE13" s="627"/>
      <c r="AF13" s="627"/>
      <c r="AG13" s="627"/>
      <c r="AH13" s="627"/>
      <c r="AI13" s="627"/>
      <c r="AJ13" s="627"/>
      <c r="AK13" s="627"/>
      <c r="AL13" s="628">
        <v>0.7</v>
      </c>
      <c r="AM13" s="629"/>
      <c r="AN13" s="629"/>
      <c r="AO13" s="630"/>
      <c r="AP13" s="620" t="s">
        <v>234</v>
      </c>
      <c r="AQ13" s="621"/>
      <c r="AR13" s="621"/>
      <c r="AS13" s="621"/>
      <c r="AT13" s="621"/>
      <c r="AU13" s="621"/>
      <c r="AV13" s="621"/>
      <c r="AW13" s="621"/>
      <c r="AX13" s="621"/>
      <c r="AY13" s="621"/>
      <c r="AZ13" s="621"/>
      <c r="BA13" s="621"/>
      <c r="BB13" s="621"/>
      <c r="BC13" s="621"/>
      <c r="BD13" s="621"/>
      <c r="BE13" s="621"/>
      <c r="BF13" s="622"/>
      <c r="BG13" s="623">
        <v>26274866</v>
      </c>
      <c r="BH13" s="624"/>
      <c r="BI13" s="624"/>
      <c r="BJ13" s="624"/>
      <c r="BK13" s="624"/>
      <c r="BL13" s="624"/>
      <c r="BM13" s="624"/>
      <c r="BN13" s="625"/>
      <c r="BO13" s="626">
        <v>41.5</v>
      </c>
      <c r="BP13" s="626"/>
      <c r="BQ13" s="626"/>
      <c r="BR13" s="626"/>
      <c r="BS13" s="632" t="s">
        <v>109</v>
      </c>
      <c r="BT13" s="624"/>
      <c r="BU13" s="624"/>
      <c r="BV13" s="624"/>
      <c r="BW13" s="624"/>
      <c r="BX13" s="624"/>
      <c r="BY13" s="624"/>
      <c r="BZ13" s="624"/>
      <c r="CA13" s="624"/>
      <c r="CB13" s="633"/>
      <c r="CD13" s="637" t="s">
        <v>235</v>
      </c>
      <c r="CE13" s="638"/>
      <c r="CF13" s="638"/>
      <c r="CG13" s="638"/>
      <c r="CH13" s="638"/>
      <c r="CI13" s="638"/>
      <c r="CJ13" s="638"/>
      <c r="CK13" s="638"/>
      <c r="CL13" s="638"/>
      <c r="CM13" s="638"/>
      <c r="CN13" s="638"/>
      <c r="CO13" s="638"/>
      <c r="CP13" s="638"/>
      <c r="CQ13" s="639"/>
      <c r="CR13" s="623">
        <v>13083213</v>
      </c>
      <c r="CS13" s="624"/>
      <c r="CT13" s="624"/>
      <c r="CU13" s="624"/>
      <c r="CV13" s="624"/>
      <c r="CW13" s="624"/>
      <c r="CX13" s="624"/>
      <c r="CY13" s="625"/>
      <c r="CZ13" s="626">
        <v>11.1</v>
      </c>
      <c r="DA13" s="626"/>
      <c r="DB13" s="626"/>
      <c r="DC13" s="626"/>
      <c r="DD13" s="632">
        <v>5767412</v>
      </c>
      <c r="DE13" s="624"/>
      <c r="DF13" s="624"/>
      <c r="DG13" s="624"/>
      <c r="DH13" s="624"/>
      <c r="DI13" s="624"/>
      <c r="DJ13" s="624"/>
      <c r="DK13" s="624"/>
      <c r="DL13" s="624"/>
      <c r="DM13" s="624"/>
      <c r="DN13" s="624"/>
      <c r="DO13" s="624"/>
      <c r="DP13" s="625"/>
      <c r="DQ13" s="632">
        <v>9196784</v>
      </c>
      <c r="DR13" s="624"/>
      <c r="DS13" s="624"/>
      <c r="DT13" s="624"/>
      <c r="DU13" s="624"/>
      <c r="DV13" s="624"/>
      <c r="DW13" s="624"/>
      <c r="DX13" s="624"/>
      <c r="DY13" s="624"/>
      <c r="DZ13" s="624"/>
      <c r="EA13" s="624"/>
      <c r="EB13" s="624"/>
      <c r="EC13" s="633"/>
    </row>
    <row r="14" spans="2:143" ht="11.25" customHeight="1">
      <c r="B14" s="620" t="s">
        <v>236</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237</v>
      </c>
      <c r="AQ14" s="621"/>
      <c r="AR14" s="621"/>
      <c r="AS14" s="621"/>
      <c r="AT14" s="621"/>
      <c r="AU14" s="621"/>
      <c r="AV14" s="621"/>
      <c r="AW14" s="621"/>
      <c r="AX14" s="621"/>
      <c r="AY14" s="621"/>
      <c r="AZ14" s="621"/>
      <c r="BA14" s="621"/>
      <c r="BB14" s="621"/>
      <c r="BC14" s="621"/>
      <c r="BD14" s="621"/>
      <c r="BE14" s="621"/>
      <c r="BF14" s="622"/>
      <c r="BG14" s="623">
        <v>715804</v>
      </c>
      <c r="BH14" s="624"/>
      <c r="BI14" s="624"/>
      <c r="BJ14" s="624"/>
      <c r="BK14" s="624"/>
      <c r="BL14" s="624"/>
      <c r="BM14" s="624"/>
      <c r="BN14" s="625"/>
      <c r="BO14" s="626">
        <v>1.1000000000000001</v>
      </c>
      <c r="BP14" s="626"/>
      <c r="BQ14" s="626"/>
      <c r="BR14" s="626"/>
      <c r="BS14" s="632" t="s">
        <v>109</v>
      </c>
      <c r="BT14" s="624"/>
      <c r="BU14" s="624"/>
      <c r="BV14" s="624"/>
      <c r="BW14" s="624"/>
      <c r="BX14" s="624"/>
      <c r="BY14" s="624"/>
      <c r="BZ14" s="624"/>
      <c r="CA14" s="624"/>
      <c r="CB14" s="633"/>
      <c r="CD14" s="637" t="s">
        <v>238</v>
      </c>
      <c r="CE14" s="638"/>
      <c r="CF14" s="638"/>
      <c r="CG14" s="638"/>
      <c r="CH14" s="638"/>
      <c r="CI14" s="638"/>
      <c r="CJ14" s="638"/>
      <c r="CK14" s="638"/>
      <c r="CL14" s="638"/>
      <c r="CM14" s="638"/>
      <c r="CN14" s="638"/>
      <c r="CO14" s="638"/>
      <c r="CP14" s="638"/>
      <c r="CQ14" s="639"/>
      <c r="CR14" s="623">
        <v>4231370</v>
      </c>
      <c r="CS14" s="624"/>
      <c r="CT14" s="624"/>
      <c r="CU14" s="624"/>
      <c r="CV14" s="624"/>
      <c r="CW14" s="624"/>
      <c r="CX14" s="624"/>
      <c r="CY14" s="625"/>
      <c r="CZ14" s="626">
        <v>3.6</v>
      </c>
      <c r="DA14" s="626"/>
      <c r="DB14" s="626"/>
      <c r="DC14" s="626"/>
      <c r="DD14" s="632">
        <v>707437</v>
      </c>
      <c r="DE14" s="624"/>
      <c r="DF14" s="624"/>
      <c r="DG14" s="624"/>
      <c r="DH14" s="624"/>
      <c r="DI14" s="624"/>
      <c r="DJ14" s="624"/>
      <c r="DK14" s="624"/>
      <c r="DL14" s="624"/>
      <c r="DM14" s="624"/>
      <c r="DN14" s="624"/>
      <c r="DO14" s="624"/>
      <c r="DP14" s="625"/>
      <c r="DQ14" s="632">
        <v>3483869</v>
      </c>
      <c r="DR14" s="624"/>
      <c r="DS14" s="624"/>
      <c r="DT14" s="624"/>
      <c r="DU14" s="624"/>
      <c r="DV14" s="624"/>
      <c r="DW14" s="624"/>
      <c r="DX14" s="624"/>
      <c r="DY14" s="624"/>
      <c r="DZ14" s="624"/>
      <c r="EA14" s="624"/>
      <c r="EB14" s="624"/>
      <c r="EC14" s="633"/>
    </row>
    <row r="15" spans="2:143" ht="11.25" customHeight="1">
      <c r="B15" s="620" t="s">
        <v>239</v>
      </c>
      <c r="C15" s="621"/>
      <c r="D15" s="621"/>
      <c r="E15" s="621"/>
      <c r="F15" s="621"/>
      <c r="G15" s="621"/>
      <c r="H15" s="621"/>
      <c r="I15" s="621"/>
      <c r="J15" s="621"/>
      <c r="K15" s="621"/>
      <c r="L15" s="621"/>
      <c r="M15" s="621"/>
      <c r="N15" s="621"/>
      <c r="O15" s="621"/>
      <c r="P15" s="621"/>
      <c r="Q15" s="622"/>
      <c r="R15" s="623">
        <v>256524</v>
      </c>
      <c r="S15" s="624"/>
      <c r="T15" s="624"/>
      <c r="U15" s="624"/>
      <c r="V15" s="624"/>
      <c r="W15" s="624"/>
      <c r="X15" s="624"/>
      <c r="Y15" s="625"/>
      <c r="Z15" s="626">
        <v>0.2</v>
      </c>
      <c r="AA15" s="626"/>
      <c r="AB15" s="626"/>
      <c r="AC15" s="626"/>
      <c r="AD15" s="627">
        <v>256524</v>
      </c>
      <c r="AE15" s="627"/>
      <c r="AF15" s="627"/>
      <c r="AG15" s="627"/>
      <c r="AH15" s="627"/>
      <c r="AI15" s="627"/>
      <c r="AJ15" s="627"/>
      <c r="AK15" s="627"/>
      <c r="AL15" s="628">
        <v>0.4</v>
      </c>
      <c r="AM15" s="629"/>
      <c r="AN15" s="629"/>
      <c r="AO15" s="630"/>
      <c r="AP15" s="620" t="s">
        <v>240</v>
      </c>
      <c r="AQ15" s="621"/>
      <c r="AR15" s="621"/>
      <c r="AS15" s="621"/>
      <c r="AT15" s="621"/>
      <c r="AU15" s="621"/>
      <c r="AV15" s="621"/>
      <c r="AW15" s="621"/>
      <c r="AX15" s="621"/>
      <c r="AY15" s="621"/>
      <c r="AZ15" s="621"/>
      <c r="BA15" s="621"/>
      <c r="BB15" s="621"/>
      <c r="BC15" s="621"/>
      <c r="BD15" s="621"/>
      <c r="BE15" s="621"/>
      <c r="BF15" s="622"/>
      <c r="BG15" s="623">
        <v>2686209</v>
      </c>
      <c r="BH15" s="624"/>
      <c r="BI15" s="624"/>
      <c r="BJ15" s="624"/>
      <c r="BK15" s="624"/>
      <c r="BL15" s="624"/>
      <c r="BM15" s="624"/>
      <c r="BN15" s="625"/>
      <c r="BO15" s="626">
        <v>4.2</v>
      </c>
      <c r="BP15" s="626"/>
      <c r="BQ15" s="626"/>
      <c r="BR15" s="626"/>
      <c r="BS15" s="632" t="s">
        <v>109</v>
      </c>
      <c r="BT15" s="624"/>
      <c r="BU15" s="624"/>
      <c r="BV15" s="624"/>
      <c r="BW15" s="624"/>
      <c r="BX15" s="624"/>
      <c r="BY15" s="624"/>
      <c r="BZ15" s="624"/>
      <c r="CA15" s="624"/>
      <c r="CB15" s="633"/>
      <c r="CD15" s="637" t="s">
        <v>241</v>
      </c>
      <c r="CE15" s="638"/>
      <c r="CF15" s="638"/>
      <c r="CG15" s="638"/>
      <c r="CH15" s="638"/>
      <c r="CI15" s="638"/>
      <c r="CJ15" s="638"/>
      <c r="CK15" s="638"/>
      <c r="CL15" s="638"/>
      <c r="CM15" s="638"/>
      <c r="CN15" s="638"/>
      <c r="CO15" s="638"/>
      <c r="CP15" s="638"/>
      <c r="CQ15" s="639"/>
      <c r="CR15" s="623">
        <v>13643884</v>
      </c>
      <c r="CS15" s="624"/>
      <c r="CT15" s="624"/>
      <c r="CU15" s="624"/>
      <c r="CV15" s="624"/>
      <c r="CW15" s="624"/>
      <c r="CX15" s="624"/>
      <c r="CY15" s="625"/>
      <c r="CZ15" s="626">
        <v>11.6</v>
      </c>
      <c r="DA15" s="626"/>
      <c r="DB15" s="626"/>
      <c r="DC15" s="626"/>
      <c r="DD15" s="632">
        <v>3111839</v>
      </c>
      <c r="DE15" s="624"/>
      <c r="DF15" s="624"/>
      <c r="DG15" s="624"/>
      <c r="DH15" s="624"/>
      <c r="DI15" s="624"/>
      <c r="DJ15" s="624"/>
      <c r="DK15" s="624"/>
      <c r="DL15" s="624"/>
      <c r="DM15" s="624"/>
      <c r="DN15" s="624"/>
      <c r="DO15" s="624"/>
      <c r="DP15" s="625"/>
      <c r="DQ15" s="632">
        <v>9605181</v>
      </c>
      <c r="DR15" s="624"/>
      <c r="DS15" s="624"/>
      <c r="DT15" s="624"/>
      <c r="DU15" s="624"/>
      <c r="DV15" s="624"/>
      <c r="DW15" s="624"/>
      <c r="DX15" s="624"/>
      <c r="DY15" s="624"/>
      <c r="DZ15" s="624"/>
      <c r="EA15" s="624"/>
      <c r="EB15" s="624"/>
      <c r="EC15" s="633"/>
    </row>
    <row r="16" spans="2:143" ht="11.25" customHeight="1">
      <c r="B16" s="620" t="s">
        <v>242</v>
      </c>
      <c r="C16" s="621"/>
      <c r="D16" s="621"/>
      <c r="E16" s="621"/>
      <c r="F16" s="621"/>
      <c r="G16" s="621"/>
      <c r="H16" s="621"/>
      <c r="I16" s="621"/>
      <c r="J16" s="621"/>
      <c r="K16" s="621"/>
      <c r="L16" s="621"/>
      <c r="M16" s="621"/>
      <c r="N16" s="621"/>
      <c r="O16" s="621"/>
      <c r="P16" s="621"/>
      <c r="Q16" s="622"/>
      <c r="R16" s="623">
        <v>1907168</v>
      </c>
      <c r="S16" s="624"/>
      <c r="T16" s="624"/>
      <c r="U16" s="624"/>
      <c r="V16" s="624"/>
      <c r="W16" s="624"/>
      <c r="X16" s="624"/>
      <c r="Y16" s="625"/>
      <c r="Z16" s="626">
        <v>1.6</v>
      </c>
      <c r="AA16" s="626"/>
      <c r="AB16" s="626"/>
      <c r="AC16" s="626"/>
      <c r="AD16" s="627">
        <v>1421640</v>
      </c>
      <c r="AE16" s="627"/>
      <c r="AF16" s="627"/>
      <c r="AG16" s="627"/>
      <c r="AH16" s="627"/>
      <c r="AI16" s="627"/>
      <c r="AJ16" s="627"/>
      <c r="AK16" s="627"/>
      <c r="AL16" s="628">
        <v>2</v>
      </c>
      <c r="AM16" s="629"/>
      <c r="AN16" s="629"/>
      <c r="AO16" s="630"/>
      <c r="AP16" s="620" t="s">
        <v>243</v>
      </c>
      <c r="AQ16" s="621"/>
      <c r="AR16" s="621"/>
      <c r="AS16" s="621"/>
      <c r="AT16" s="621"/>
      <c r="AU16" s="621"/>
      <c r="AV16" s="621"/>
      <c r="AW16" s="621"/>
      <c r="AX16" s="621"/>
      <c r="AY16" s="621"/>
      <c r="AZ16" s="621"/>
      <c r="BA16" s="621"/>
      <c r="BB16" s="621"/>
      <c r="BC16" s="621"/>
      <c r="BD16" s="621"/>
      <c r="BE16" s="621"/>
      <c r="BF16" s="622"/>
      <c r="BG16" s="623">
        <v>155</v>
      </c>
      <c r="BH16" s="624"/>
      <c r="BI16" s="624"/>
      <c r="BJ16" s="624"/>
      <c r="BK16" s="624"/>
      <c r="BL16" s="624"/>
      <c r="BM16" s="624"/>
      <c r="BN16" s="625"/>
      <c r="BO16" s="626">
        <v>0</v>
      </c>
      <c r="BP16" s="626"/>
      <c r="BQ16" s="626"/>
      <c r="BR16" s="626"/>
      <c r="BS16" s="632" t="s">
        <v>109</v>
      </c>
      <c r="BT16" s="624"/>
      <c r="BU16" s="624"/>
      <c r="BV16" s="624"/>
      <c r="BW16" s="624"/>
      <c r="BX16" s="624"/>
      <c r="BY16" s="624"/>
      <c r="BZ16" s="624"/>
      <c r="CA16" s="624"/>
      <c r="CB16" s="633"/>
      <c r="CD16" s="637" t="s">
        <v>244</v>
      </c>
      <c r="CE16" s="638"/>
      <c r="CF16" s="638"/>
      <c r="CG16" s="638"/>
      <c r="CH16" s="638"/>
      <c r="CI16" s="638"/>
      <c r="CJ16" s="638"/>
      <c r="CK16" s="638"/>
      <c r="CL16" s="638"/>
      <c r="CM16" s="638"/>
      <c r="CN16" s="638"/>
      <c r="CO16" s="638"/>
      <c r="CP16" s="638"/>
      <c r="CQ16" s="639"/>
      <c r="CR16" s="623">
        <v>27672</v>
      </c>
      <c r="CS16" s="624"/>
      <c r="CT16" s="624"/>
      <c r="CU16" s="624"/>
      <c r="CV16" s="624"/>
      <c r="CW16" s="624"/>
      <c r="CX16" s="624"/>
      <c r="CY16" s="625"/>
      <c r="CZ16" s="626">
        <v>0</v>
      </c>
      <c r="DA16" s="626"/>
      <c r="DB16" s="626"/>
      <c r="DC16" s="626"/>
      <c r="DD16" s="632" t="s">
        <v>109</v>
      </c>
      <c r="DE16" s="624"/>
      <c r="DF16" s="624"/>
      <c r="DG16" s="624"/>
      <c r="DH16" s="624"/>
      <c r="DI16" s="624"/>
      <c r="DJ16" s="624"/>
      <c r="DK16" s="624"/>
      <c r="DL16" s="624"/>
      <c r="DM16" s="624"/>
      <c r="DN16" s="624"/>
      <c r="DO16" s="624"/>
      <c r="DP16" s="625"/>
      <c r="DQ16" s="632">
        <v>27310</v>
      </c>
      <c r="DR16" s="624"/>
      <c r="DS16" s="624"/>
      <c r="DT16" s="624"/>
      <c r="DU16" s="624"/>
      <c r="DV16" s="624"/>
      <c r="DW16" s="624"/>
      <c r="DX16" s="624"/>
      <c r="DY16" s="624"/>
      <c r="DZ16" s="624"/>
      <c r="EA16" s="624"/>
      <c r="EB16" s="624"/>
      <c r="EC16" s="633"/>
    </row>
    <row r="17" spans="2:133" ht="11.25" customHeight="1">
      <c r="B17" s="620" t="s">
        <v>245</v>
      </c>
      <c r="C17" s="621"/>
      <c r="D17" s="621"/>
      <c r="E17" s="621"/>
      <c r="F17" s="621"/>
      <c r="G17" s="621"/>
      <c r="H17" s="621"/>
      <c r="I17" s="621"/>
      <c r="J17" s="621"/>
      <c r="K17" s="621"/>
      <c r="L17" s="621"/>
      <c r="M17" s="621"/>
      <c r="N17" s="621"/>
      <c r="O17" s="621"/>
      <c r="P17" s="621"/>
      <c r="Q17" s="622"/>
      <c r="R17" s="623">
        <v>1421640</v>
      </c>
      <c r="S17" s="624"/>
      <c r="T17" s="624"/>
      <c r="U17" s="624"/>
      <c r="V17" s="624"/>
      <c r="W17" s="624"/>
      <c r="X17" s="624"/>
      <c r="Y17" s="625"/>
      <c r="Z17" s="626">
        <v>1.2</v>
      </c>
      <c r="AA17" s="626"/>
      <c r="AB17" s="626"/>
      <c r="AC17" s="626"/>
      <c r="AD17" s="627">
        <v>1421640</v>
      </c>
      <c r="AE17" s="627"/>
      <c r="AF17" s="627"/>
      <c r="AG17" s="627"/>
      <c r="AH17" s="627"/>
      <c r="AI17" s="627"/>
      <c r="AJ17" s="627"/>
      <c r="AK17" s="627"/>
      <c r="AL17" s="628">
        <v>2</v>
      </c>
      <c r="AM17" s="629"/>
      <c r="AN17" s="629"/>
      <c r="AO17" s="630"/>
      <c r="AP17" s="620" t="s">
        <v>246</v>
      </c>
      <c r="AQ17" s="621"/>
      <c r="AR17" s="621"/>
      <c r="AS17" s="621"/>
      <c r="AT17" s="621"/>
      <c r="AU17" s="621"/>
      <c r="AV17" s="621"/>
      <c r="AW17" s="621"/>
      <c r="AX17" s="621"/>
      <c r="AY17" s="621"/>
      <c r="AZ17" s="621"/>
      <c r="BA17" s="621"/>
      <c r="BB17" s="621"/>
      <c r="BC17" s="621"/>
      <c r="BD17" s="621"/>
      <c r="BE17" s="621"/>
      <c r="BF17" s="622"/>
      <c r="BG17" s="623">
        <v>961</v>
      </c>
      <c r="BH17" s="624"/>
      <c r="BI17" s="624"/>
      <c r="BJ17" s="624"/>
      <c r="BK17" s="624"/>
      <c r="BL17" s="624"/>
      <c r="BM17" s="624"/>
      <c r="BN17" s="625"/>
      <c r="BO17" s="626">
        <v>0</v>
      </c>
      <c r="BP17" s="626"/>
      <c r="BQ17" s="626"/>
      <c r="BR17" s="626"/>
      <c r="BS17" s="632" t="s">
        <v>109</v>
      </c>
      <c r="BT17" s="624"/>
      <c r="BU17" s="624"/>
      <c r="BV17" s="624"/>
      <c r="BW17" s="624"/>
      <c r="BX17" s="624"/>
      <c r="BY17" s="624"/>
      <c r="BZ17" s="624"/>
      <c r="CA17" s="624"/>
      <c r="CB17" s="633"/>
      <c r="CD17" s="637" t="s">
        <v>247</v>
      </c>
      <c r="CE17" s="638"/>
      <c r="CF17" s="638"/>
      <c r="CG17" s="638"/>
      <c r="CH17" s="638"/>
      <c r="CI17" s="638"/>
      <c r="CJ17" s="638"/>
      <c r="CK17" s="638"/>
      <c r="CL17" s="638"/>
      <c r="CM17" s="638"/>
      <c r="CN17" s="638"/>
      <c r="CO17" s="638"/>
      <c r="CP17" s="638"/>
      <c r="CQ17" s="639"/>
      <c r="CR17" s="623">
        <v>10719934</v>
      </c>
      <c r="CS17" s="624"/>
      <c r="CT17" s="624"/>
      <c r="CU17" s="624"/>
      <c r="CV17" s="624"/>
      <c r="CW17" s="624"/>
      <c r="CX17" s="624"/>
      <c r="CY17" s="625"/>
      <c r="CZ17" s="626">
        <v>9.1</v>
      </c>
      <c r="DA17" s="626"/>
      <c r="DB17" s="626"/>
      <c r="DC17" s="626"/>
      <c r="DD17" s="632" t="s">
        <v>109</v>
      </c>
      <c r="DE17" s="624"/>
      <c r="DF17" s="624"/>
      <c r="DG17" s="624"/>
      <c r="DH17" s="624"/>
      <c r="DI17" s="624"/>
      <c r="DJ17" s="624"/>
      <c r="DK17" s="624"/>
      <c r="DL17" s="624"/>
      <c r="DM17" s="624"/>
      <c r="DN17" s="624"/>
      <c r="DO17" s="624"/>
      <c r="DP17" s="625"/>
      <c r="DQ17" s="632">
        <v>10285244</v>
      </c>
      <c r="DR17" s="624"/>
      <c r="DS17" s="624"/>
      <c r="DT17" s="624"/>
      <c r="DU17" s="624"/>
      <c r="DV17" s="624"/>
      <c r="DW17" s="624"/>
      <c r="DX17" s="624"/>
      <c r="DY17" s="624"/>
      <c r="DZ17" s="624"/>
      <c r="EA17" s="624"/>
      <c r="EB17" s="624"/>
      <c r="EC17" s="633"/>
    </row>
    <row r="18" spans="2:133" ht="11.25" customHeight="1">
      <c r="B18" s="620" t="s">
        <v>248</v>
      </c>
      <c r="C18" s="621"/>
      <c r="D18" s="621"/>
      <c r="E18" s="621"/>
      <c r="F18" s="621"/>
      <c r="G18" s="621"/>
      <c r="H18" s="621"/>
      <c r="I18" s="621"/>
      <c r="J18" s="621"/>
      <c r="K18" s="621"/>
      <c r="L18" s="621"/>
      <c r="M18" s="621"/>
      <c r="N18" s="621"/>
      <c r="O18" s="621"/>
      <c r="P18" s="621"/>
      <c r="Q18" s="622"/>
      <c r="R18" s="623">
        <v>485528</v>
      </c>
      <c r="S18" s="624"/>
      <c r="T18" s="624"/>
      <c r="U18" s="624"/>
      <c r="V18" s="624"/>
      <c r="W18" s="624"/>
      <c r="X18" s="624"/>
      <c r="Y18" s="625"/>
      <c r="Z18" s="626">
        <v>0.4</v>
      </c>
      <c r="AA18" s="626"/>
      <c r="AB18" s="626"/>
      <c r="AC18" s="626"/>
      <c r="AD18" s="627" t="s">
        <v>109</v>
      </c>
      <c r="AE18" s="627"/>
      <c r="AF18" s="627"/>
      <c r="AG18" s="627"/>
      <c r="AH18" s="627"/>
      <c r="AI18" s="627"/>
      <c r="AJ18" s="627"/>
      <c r="AK18" s="627"/>
      <c r="AL18" s="628" t="s">
        <v>109</v>
      </c>
      <c r="AM18" s="629"/>
      <c r="AN18" s="629"/>
      <c r="AO18" s="630"/>
      <c r="AP18" s="620" t="s">
        <v>249</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250</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c r="B19" s="620" t="s">
        <v>251</v>
      </c>
      <c r="C19" s="621"/>
      <c r="D19" s="621"/>
      <c r="E19" s="621"/>
      <c r="F19" s="621"/>
      <c r="G19" s="621"/>
      <c r="H19" s="621"/>
      <c r="I19" s="621"/>
      <c r="J19" s="621"/>
      <c r="K19" s="621"/>
      <c r="L19" s="621"/>
      <c r="M19" s="621"/>
      <c r="N19" s="621"/>
      <c r="O19" s="621"/>
      <c r="P19" s="621"/>
      <c r="Q19" s="622"/>
      <c r="R19" s="623" t="s">
        <v>109</v>
      </c>
      <c r="S19" s="624"/>
      <c r="T19" s="624"/>
      <c r="U19" s="624"/>
      <c r="V19" s="624"/>
      <c r="W19" s="624"/>
      <c r="X19" s="624"/>
      <c r="Y19" s="625"/>
      <c r="Z19" s="626" t="s">
        <v>109</v>
      </c>
      <c r="AA19" s="626"/>
      <c r="AB19" s="626"/>
      <c r="AC19" s="626"/>
      <c r="AD19" s="627" t="s">
        <v>109</v>
      </c>
      <c r="AE19" s="627"/>
      <c r="AF19" s="627"/>
      <c r="AG19" s="627"/>
      <c r="AH19" s="627"/>
      <c r="AI19" s="627"/>
      <c r="AJ19" s="627"/>
      <c r="AK19" s="627"/>
      <c r="AL19" s="628" t="s">
        <v>109</v>
      </c>
      <c r="AM19" s="629"/>
      <c r="AN19" s="629"/>
      <c r="AO19" s="630"/>
      <c r="AP19" s="620" t="s">
        <v>252</v>
      </c>
      <c r="AQ19" s="621"/>
      <c r="AR19" s="621"/>
      <c r="AS19" s="621"/>
      <c r="AT19" s="621"/>
      <c r="AU19" s="621"/>
      <c r="AV19" s="621"/>
      <c r="AW19" s="621"/>
      <c r="AX19" s="621"/>
      <c r="AY19" s="621"/>
      <c r="AZ19" s="621"/>
      <c r="BA19" s="621"/>
      <c r="BB19" s="621"/>
      <c r="BC19" s="621"/>
      <c r="BD19" s="621"/>
      <c r="BE19" s="621"/>
      <c r="BF19" s="622"/>
      <c r="BG19" s="623">
        <v>6399549</v>
      </c>
      <c r="BH19" s="624"/>
      <c r="BI19" s="624"/>
      <c r="BJ19" s="624"/>
      <c r="BK19" s="624"/>
      <c r="BL19" s="624"/>
      <c r="BM19" s="624"/>
      <c r="BN19" s="625"/>
      <c r="BO19" s="626">
        <v>10.1</v>
      </c>
      <c r="BP19" s="626"/>
      <c r="BQ19" s="626"/>
      <c r="BR19" s="626"/>
      <c r="BS19" s="632" t="s">
        <v>109</v>
      </c>
      <c r="BT19" s="624"/>
      <c r="BU19" s="624"/>
      <c r="BV19" s="624"/>
      <c r="BW19" s="624"/>
      <c r="BX19" s="624"/>
      <c r="BY19" s="624"/>
      <c r="BZ19" s="624"/>
      <c r="CA19" s="624"/>
      <c r="CB19" s="633"/>
      <c r="CD19" s="637" t="s">
        <v>253</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c r="B20" s="620" t="s">
        <v>254</v>
      </c>
      <c r="C20" s="621"/>
      <c r="D20" s="621"/>
      <c r="E20" s="621"/>
      <c r="F20" s="621"/>
      <c r="G20" s="621"/>
      <c r="H20" s="621"/>
      <c r="I20" s="621"/>
      <c r="J20" s="621"/>
      <c r="K20" s="621"/>
      <c r="L20" s="621"/>
      <c r="M20" s="621"/>
      <c r="N20" s="621"/>
      <c r="O20" s="621"/>
      <c r="P20" s="621"/>
      <c r="Q20" s="622"/>
      <c r="R20" s="623">
        <v>75759953</v>
      </c>
      <c r="S20" s="624"/>
      <c r="T20" s="624"/>
      <c r="U20" s="624"/>
      <c r="V20" s="624"/>
      <c r="W20" s="624"/>
      <c r="X20" s="624"/>
      <c r="Y20" s="625"/>
      <c r="Z20" s="626">
        <v>61.8</v>
      </c>
      <c r="AA20" s="626"/>
      <c r="AB20" s="626"/>
      <c r="AC20" s="626"/>
      <c r="AD20" s="627">
        <v>71489955</v>
      </c>
      <c r="AE20" s="627"/>
      <c r="AF20" s="627"/>
      <c r="AG20" s="627"/>
      <c r="AH20" s="627"/>
      <c r="AI20" s="627"/>
      <c r="AJ20" s="627"/>
      <c r="AK20" s="627"/>
      <c r="AL20" s="628">
        <v>99.5</v>
      </c>
      <c r="AM20" s="629"/>
      <c r="AN20" s="629"/>
      <c r="AO20" s="630"/>
      <c r="AP20" s="620" t="s">
        <v>255</v>
      </c>
      <c r="AQ20" s="621"/>
      <c r="AR20" s="621"/>
      <c r="AS20" s="621"/>
      <c r="AT20" s="621"/>
      <c r="AU20" s="621"/>
      <c r="AV20" s="621"/>
      <c r="AW20" s="621"/>
      <c r="AX20" s="621"/>
      <c r="AY20" s="621"/>
      <c r="AZ20" s="621"/>
      <c r="BA20" s="621"/>
      <c r="BB20" s="621"/>
      <c r="BC20" s="621"/>
      <c r="BD20" s="621"/>
      <c r="BE20" s="621"/>
      <c r="BF20" s="622"/>
      <c r="BG20" s="623">
        <v>6399549</v>
      </c>
      <c r="BH20" s="624"/>
      <c r="BI20" s="624"/>
      <c r="BJ20" s="624"/>
      <c r="BK20" s="624"/>
      <c r="BL20" s="624"/>
      <c r="BM20" s="624"/>
      <c r="BN20" s="625"/>
      <c r="BO20" s="626">
        <v>10.1</v>
      </c>
      <c r="BP20" s="626"/>
      <c r="BQ20" s="626"/>
      <c r="BR20" s="626"/>
      <c r="BS20" s="632" t="s">
        <v>109</v>
      </c>
      <c r="BT20" s="624"/>
      <c r="BU20" s="624"/>
      <c r="BV20" s="624"/>
      <c r="BW20" s="624"/>
      <c r="BX20" s="624"/>
      <c r="BY20" s="624"/>
      <c r="BZ20" s="624"/>
      <c r="CA20" s="624"/>
      <c r="CB20" s="633"/>
      <c r="CD20" s="637" t="s">
        <v>256</v>
      </c>
      <c r="CE20" s="638"/>
      <c r="CF20" s="638"/>
      <c r="CG20" s="638"/>
      <c r="CH20" s="638"/>
      <c r="CI20" s="638"/>
      <c r="CJ20" s="638"/>
      <c r="CK20" s="638"/>
      <c r="CL20" s="638"/>
      <c r="CM20" s="638"/>
      <c r="CN20" s="638"/>
      <c r="CO20" s="638"/>
      <c r="CP20" s="638"/>
      <c r="CQ20" s="639"/>
      <c r="CR20" s="623">
        <v>118074888</v>
      </c>
      <c r="CS20" s="624"/>
      <c r="CT20" s="624"/>
      <c r="CU20" s="624"/>
      <c r="CV20" s="624"/>
      <c r="CW20" s="624"/>
      <c r="CX20" s="624"/>
      <c r="CY20" s="625"/>
      <c r="CZ20" s="626">
        <v>100</v>
      </c>
      <c r="DA20" s="626"/>
      <c r="DB20" s="626"/>
      <c r="DC20" s="626"/>
      <c r="DD20" s="632">
        <v>13720831</v>
      </c>
      <c r="DE20" s="624"/>
      <c r="DF20" s="624"/>
      <c r="DG20" s="624"/>
      <c r="DH20" s="624"/>
      <c r="DI20" s="624"/>
      <c r="DJ20" s="624"/>
      <c r="DK20" s="624"/>
      <c r="DL20" s="624"/>
      <c r="DM20" s="624"/>
      <c r="DN20" s="624"/>
      <c r="DO20" s="624"/>
      <c r="DP20" s="625"/>
      <c r="DQ20" s="632">
        <v>79955277</v>
      </c>
      <c r="DR20" s="624"/>
      <c r="DS20" s="624"/>
      <c r="DT20" s="624"/>
      <c r="DU20" s="624"/>
      <c r="DV20" s="624"/>
      <c r="DW20" s="624"/>
      <c r="DX20" s="624"/>
      <c r="DY20" s="624"/>
      <c r="DZ20" s="624"/>
      <c r="EA20" s="624"/>
      <c r="EB20" s="624"/>
      <c r="EC20" s="633"/>
    </row>
    <row r="21" spans="2:133" ht="11.25" customHeight="1">
      <c r="B21" s="620" t="s">
        <v>257</v>
      </c>
      <c r="C21" s="621"/>
      <c r="D21" s="621"/>
      <c r="E21" s="621"/>
      <c r="F21" s="621"/>
      <c r="G21" s="621"/>
      <c r="H21" s="621"/>
      <c r="I21" s="621"/>
      <c r="J21" s="621"/>
      <c r="K21" s="621"/>
      <c r="L21" s="621"/>
      <c r="M21" s="621"/>
      <c r="N21" s="621"/>
      <c r="O21" s="621"/>
      <c r="P21" s="621"/>
      <c r="Q21" s="622"/>
      <c r="R21" s="623">
        <v>87006</v>
      </c>
      <c r="S21" s="624"/>
      <c r="T21" s="624"/>
      <c r="U21" s="624"/>
      <c r="V21" s="624"/>
      <c r="W21" s="624"/>
      <c r="X21" s="624"/>
      <c r="Y21" s="625"/>
      <c r="Z21" s="626">
        <v>0.1</v>
      </c>
      <c r="AA21" s="626"/>
      <c r="AB21" s="626"/>
      <c r="AC21" s="626"/>
      <c r="AD21" s="627">
        <v>87006</v>
      </c>
      <c r="AE21" s="627"/>
      <c r="AF21" s="627"/>
      <c r="AG21" s="627"/>
      <c r="AH21" s="627"/>
      <c r="AI21" s="627"/>
      <c r="AJ21" s="627"/>
      <c r="AK21" s="627"/>
      <c r="AL21" s="628">
        <v>0.1</v>
      </c>
      <c r="AM21" s="629"/>
      <c r="AN21" s="629"/>
      <c r="AO21" s="630"/>
      <c r="AP21" s="640" t="s">
        <v>258</v>
      </c>
      <c r="AQ21" s="641"/>
      <c r="AR21" s="641"/>
      <c r="AS21" s="641"/>
      <c r="AT21" s="641"/>
      <c r="AU21" s="641"/>
      <c r="AV21" s="641"/>
      <c r="AW21" s="641"/>
      <c r="AX21" s="641"/>
      <c r="AY21" s="641"/>
      <c r="AZ21" s="641"/>
      <c r="BA21" s="641"/>
      <c r="BB21" s="641"/>
      <c r="BC21" s="641"/>
      <c r="BD21" s="641"/>
      <c r="BE21" s="641"/>
      <c r="BF21" s="642"/>
      <c r="BG21" s="623" t="s">
        <v>109</v>
      </c>
      <c r="BH21" s="624"/>
      <c r="BI21" s="624"/>
      <c r="BJ21" s="624"/>
      <c r="BK21" s="624"/>
      <c r="BL21" s="624"/>
      <c r="BM21" s="624"/>
      <c r="BN21" s="625"/>
      <c r="BO21" s="626" t="s">
        <v>109</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259</v>
      </c>
      <c r="C22" s="621"/>
      <c r="D22" s="621"/>
      <c r="E22" s="621"/>
      <c r="F22" s="621"/>
      <c r="G22" s="621"/>
      <c r="H22" s="621"/>
      <c r="I22" s="621"/>
      <c r="J22" s="621"/>
      <c r="K22" s="621"/>
      <c r="L22" s="621"/>
      <c r="M22" s="621"/>
      <c r="N22" s="621"/>
      <c r="O22" s="621"/>
      <c r="P22" s="621"/>
      <c r="Q22" s="622"/>
      <c r="R22" s="623">
        <v>1469049</v>
      </c>
      <c r="S22" s="624"/>
      <c r="T22" s="624"/>
      <c r="U22" s="624"/>
      <c r="V22" s="624"/>
      <c r="W22" s="624"/>
      <c r="X22" s="624"/>
      <c r="Y22" s="625"/>
      <c r="Z22" s="626">
        <v>1.2</v>
      </c>
      <c r="AA22" s="626"/>
      <c r="AB22" s="626"/>
      <c r="AC22" s="626"/>
      <c r="AD22" s="627" t="s">
        <v>109</v>
      </c>
      <c r="AE22" s="627"/>
      <c r="AF22" s="627"/>
      <c r="AG22" s="627"/>
      <c r="AH22" s="627"/>
      <c r="AI22" s="627"/>
      <c r="AJ22" s="627"/>
      <c r="AK22" s="627"/>
      <c r="AL22" s="628" t="s">
        <v>109</v>
      </c>
      <c r="AM22" s="629"/>
      <c r="AN22" s="629"/>
      <c r="AO22" s="630"/>
      <c r="AP22" s="640" t="s">
        <v>260</v>
      </c>
      <c r="AQ22" s="641"/>
      <c r="AR22" s="641"/>
      <c r="AS22" s="641"/>
      <c r="AT22" s="641"/>
      <c r="AU22" s="641"/>
      <c r="AV22" s="641"/>
      <c r="AW22" s="641"/>
      <c r="AX22" s="641"/>
      <c r="AY22" s="641"/>
      <c r="AZ22" s="641"/>
      <c r="BA22" s="641"/>
      <c r="BB22" s="641"/>
      <c r="BC22" s="641"/>
      <c r="BD22" s="641"/>
      <c r="BE22" s="641"/>
      <c r="BF22" s="642"/>
      <c r="BG22" s="623">
        <v>2615079</v>
      </c>
      <c r="BH22" s="624"/>
      <c r="BI22" s="624"/>
      <c r="BJ22" s="624"/>
      <c r="BK22" s="624"/>
      <c r="BL22" s="624"/>
      <c r="BM22" s="624"/>
      <c r="BN22" s="625"/>
      <c r="BO22" s="626">
        <v>4.0999999999999996</v>
      </c>
      <c r="BP22" s="626"/>
      <c r="BQ22" s="626"/>
      <c r="BR22" s="626"/>
      <c r="BS22" s="632" t="s">
        <v>109</v>
      </c>
      <c r="BT22" s="624"/>
      <c r="BU22" s="624"/>
      <c r="BV22" s="624"/>
      <c r="BW22" s="624"/>
      <c r="BX22" s="624"/>
      <c r="BY22" s="624"/>
      <c r="BZ22" s="624"/>
      <c r="CA22" s="624"/>
      <c r="CB22" s="633"/>
      <c r="CD22" s="605" t="s">
        <v>261</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262</v>
      </c>
      <c r="C23" s="621"/>
      <c r="D23" s="621"/>
      <c r="E23" s="621"/>
      <c r="F23" s="621"/>
      <c r="G23" s="621"/>
      <c r="H23" s="621"/>
      <c r="I23" s="621"/>
      <c r="J23" s="621"/>
      <c r="K23" s="621"/>
      <c r="L23" s="621"/>
      <c r="M23" s="621"/>
      <c r="N23" s="621"/>
      <c r="O23" s="621"/>
      <c r="P23" s="621"/>
      <c r="Q23" s="622"/>
      <c r="R23" s="623">
        <v>2037886</v>
      </c>
      <c r="S23" s="624"/>
      <c r="T23" s="624"/>
      <c r="U23" s="624"/>
      <c r="V23" s="624"/>
      <c r="W23" s="624"/>
      <c r="X23" s="624"/>
      <c r="Y23" s="625"/>
      <c r="Z23" s="626">
        <v>1.7</v>
      </c>
      <c r="AA23" s="626"/>
      <c r="AB23" s="626"/>
      <c r="AC23" s="626"/>
      <c r="AD23" s="627">
        <v>180270</v>
      </c>
      <c r="AE23" s="627"/>
      <c r="AF23" s="627"/>
      <c r="AG23" s="627"/>
      <c r="AH23" s="627"/>
      <c r="AI23" s="627"/>
      <c r="AJ23" s="627"/>
      <c r="AK23" s="627"/>
      <c r="AL23" s="628">
        <v>0.3</v>
      </c>
      <c r="AM23" s="629"/>
      <c r="AN23" s="629"/>
      <c r="AO23" s="630"/>
      <c r="AP23" s="640" t="s">
        <v>263</v>
      </c>
      <c r="AQ23" s="641"/>
      <c r="AR23" s="641"/>
      <c r="AS23" s="641"/>
      <c r="AT23" s="641"/>
      <c r="AU23" s="641"/>
      <c r="AV23" s="641"/>
      <c r="AW23" s="641"/>
      <c r="AX23" s="641"/>
      <c r="AY23" s="641"/>
      <c r="AZ23" s="641"/>
      <c r="BA23" s="641"/>
      <c r="BB23" s="641"/>
      <c r="BC23" s="641"/>
      <c r="BD23" s="641"/>
      <c r="BE23" s="641"/>
      <c r="BF23" s="642"/>
      <c r="BG23" s="623">
        <v>3784470</v>
      </c>
      <c r="BH23" s="624"/>
      <c r="BI23" s="624"/>
      <c r="BJ23" s="624"/>
      <c r="BK23" s="624"/>
      <c r="BL23" s="624"/>
      <c r="BM23" s="624"/>
      <c r="BN23" s="625"/>
      <c r="BO23" s="626">
        <v>6</v>
      </c>
      <c r="BP23" s="626"/>
      <c r="BQ23" s="626"/>
      <c r="BR23" s="626"/>
      <c r="BS23" s="632" t="s">
        <v>109</v>
      </c>
      <c r="BT23" s="624"/>
      <c r="BU23" s="624"/>
      <c r="BV23" s="624"/>
      <c r="BW23" s="624"/>
      <c r="BX23" s="624"/>
      <c r="BY23" s="624"/>
      <c r="BZ23" s="624"/>
      <c r="CA23" s="624"/>
      <c r="CB23" s="633"/>
      <c r="CD23" s="605" t="s">
        <v>202</v>
      </c>
      <c r="CE23" s="606"/>
      <c r="CF23" s="606"/>
      <c r="CG23" s="606"/>
      <c r="CH23" s="606"/>
      <c r="CI23" s="606"/>
      <c r="CJ23" s="606"/>
      <c r="CK23" s="606"/>
      <c r="CL23" s="606"/>
      <c r="CM23" s="606"/>
      <c r="CN23" s="606"/>
      <c r="CO23" s="606"/>
      <c r="CP23" s="606"/>
      <c r="CQ23" s="607"/>
      <c r="CR23" s="605" t="s">
        <v>264</v>
      </c>
      <c r="CS23" s="606"/>
      <c r="CT23" s="606"/>
      <c r="CU23" s="606"/>
      <c r="CV23" s="606"/>
      <c r="CW23" s="606"/>
      <c r="CX23" s="606"/>
      <c r="CY23" s="607"/>
      <c r="CZ23" s="605" t="s">
        <v>265</v>
      </c>
      <c r="DA23" s="606"/>
      <c r="DB23" s="606"/>
      <c r="DC23" s="607"/>
      <c r="DD23" s="605" t="s">
        <v>266</v>
      </c>
      <c r="DE23" s="606"/>
      <c r="DF23" s="606"/>
      <c r="DG23" s="606"/>
      <c r="DH23" s="606"/>
      <c r="DI23" s="606"/>
      <c r="DJ23" s="606"/>
      <c r="DK23" s="607"/>
      <c r="DL23" s="646" t="s">
        <v>267</v>
      </c>
      <c r="DM23" s="647"/>
      <c r="DN23" s="647"/>
      <c r="DO23" s="647"/>
      <c r="DP23" s="647"/>
      <c r="DQ23" s="647"/>
      <c r="DR23" s="647"/>
      <c r="DS23" s="647"/>
      <c r="DT23" s="647"/>
      <c r="DU23" s="647"/>
      <c r="DV23" s="648"/>
      <c r="DW23" s="605" t="s">
        <v>268</v>
      </c>
      <c r="DX23" s="606"/>
      <c r="DY23" s="606"/>
      <c r="DZ23" s="606"/>
      <c r="EA23" s="606"/>
      <c r="EB23" s="606"/>
      <c r="EC23" s="607"/>
    </row>
    <row r="24" spans="2:133" ht="11.25" customHeight="1">
      <c r="B24" s="620" t="s">
        <v>269</v>
      </c>
      <c r="C24" s="621"/>
      <c r="D24" s="621"/>
      <c r="E24" s="621"/>
      <c r="F24" s="621"/>
      <c r="G24" s="621"/>
      <c r="H24" s="621"/>
      <c r="I24" s="621"/>
      <c r="J24" s="621"/>
      <c r="K24" s="621"/>
      <c r="L24" s="621"/>
      <c r="M24" s="621"/>
      <c r="N24" s="621"/>
      <c r="O24" s="621"/>
      <c r="P24" s="621"/>
      <c r="Q24" s="622"/>
      <c r="R24" s="623">
        <v>768478</v>
      </c>
      <c r="S24" s="624"/>
      <c r="T24" s="624"/>
      <c r="U24" s="624"/>
      <c r="V24" s="624"/>
      <c r="W24" s="624"/>
      <c r="X24" s="624"/>
      <c r="Y24" s="625"/>
      <c r="Z24" s="626">
        <v>0.6</v>
      </c>
      <c r="AA24" s="626"/>
      <c r="AB24" s="626"/>
      <c r="AC24" s="626"/>
      <c r="AD24" s="627" t="s">
        <v>109</v>
      </c>
      <c r="AE24" s="627"/>
      <c r="AF24" s="627"/>
      <c r="AG24" s="627"/>
      <c r="AH24" s="627"/>
      <c r="AI24" s="627"/>
      <c r="AJ24" s="627"/>
      <c r="AK24" s="627"/>
      <c r="AL24" s="628" t="s">
        <v>109</v>
      </c>
      <c r="AM24" s="629"/>
      <c r="AN24" s="629"/>
      <c r="AO24" s="630"/>
      <c r="AP24" s="640" t="s">
        <v>270</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271</v>
      </c>
      <c r="CE24" s="635"/>
      <c r="CF24" s="635"/>
      <c r="CG24" s="635"/>
      <c r="CH24" s="635"/>
      <c r="CI24" s="635"/>
      <c r="CJ24" s="635"/>
      <c r="CK24" s="635"/>
      <c r="CL24" s="635"/>
      <c r="CM24" s="635"/>
      <c r="CN24" s="635"/>
      <c r="CO24" s="635"/>
      <c r="CP24" s="635"/>
      <c r="CQ24" s="636"/>
      <c r="CR24" s="612">
        <v>62548047</v>
      </c>
      <c r="CS24" s="613"/>
      <c r="CT24" s="613"/>
      <c r="CU24" s="613"/>
      <c r="CV24" s="613"/>
      <c r="CW24" s="613"/>
      <c r="CX24" s="613"/>
      <c r="CY24" s="614"/>
      <c r="CZ24" s="650">
        <v>53</v>
      </c>
      <c r="DA24" s="651"/>
      <c r="DB24" s="651"/>
      <c r="DC24" s="652"/>
      <c r="DD24" s="649">
        <v>39979021</v>
      </c>
      <c r="DE24" s="613"/>
      <c r="DF24" s="613"/>
      <c r="DG24" s="613"/>
      <c r="DH24" s="613"/>
      <c r="DI24" s="613"/>
      <c r="DJ24" s="613"/>
      <c r="DK24" s="614"/>
      <c r="DL24" s="649">
        <v>38784598</v>
      </c>
      <c r="DM24" s="613"/>
      <c r="DN24" s="613"/>
      <c r="DO24" s="613"/>
      <c r="DP24" s="613"/>
      <c r="DQ24" s="613"/>
      <c r="DR24" s="613"/>
      <c r="DS24" s="613"/>
      <c r="DT24" s="613"/>
      <c r="DU24" s="613"/>
      <c r="DV24" s="614"/>
      <c r="DW24" s="617">
        <v>52.2</v>
      </c>
      <c r="DX24" s="618"/>
      <c r="DY24" s="618"/>
      <c r="DZ24" s="618"/>
      <c r="EA24" s="618"/>
      <c r="EB24" s="618"/>
      <c r="EC24" s="619"/>
    </row>
    <row r="25" spans="2:133" ht="11.25" customHeight="1">
      <c r="B25" s="620" t="s">
        <v>272</v>
      </c>
      <c r="C25" s="621"/>
      <c r="D25" s="621"/>
      <c r="E25" s="621"/>
      <c r="F25" s="621"/>
      <c r="G25" s="621"/>
      <c r="H25" s="621"/>
      <c r="I25" s="621"/>
      <c r="J25" s="621"/>
      <c r="K25" s="621"/>
      <c r="L25" s="621"/>
      <c r="M25" s="621"/>
      <c r="N25" s="621"/>
      <c r="O25" s="621"/>
      <c r="P25" s="621"/>
      <c r="Q25" s="622"/>
      <c r="R25" s="623">
        <v>16924911</v>
      </c>
      <c r="S25" s="624"/>
      <c r="T25" s="624"/>
      <c r="U25" s="624"/>
      <c r="V25" s="624"/>
      <c r="W25" s="624"/>
      <c r="X25" s="624"/>
      <c r="Y25" s="625"/>
      <c r="Z25" s="626">
        <v>13.8</v>
      </c>
      <c r="AA25" s="626"/>
      <c r="AB25" s="626"/>
      <c r="AC25" s="626"/>
      <c r="AD25" s="627" t="s">
        <v>109</v>
      </c>
      <c r="AE25" s="627"/>
      <c r="AF25" s="627"/>
      <c r="AG25" s="627"/>
      <c r="AH25" s="627"/>
      <c r="AI25" s="627"/>
      <c r="AJ25" s="627"/>
      <c r="AK25" s="627"/>
      <c r="AL25" s="628" t="s">
        <v>109</v>
      </c>
      <c r="AM25" s="629"/>
      <c r="AN25" s="629"/>
      <c r="AO25" s="630"/>
      <c r="AP25" s="640" t="s">
        <v>273</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274</v>
      </c>
      <c r="CE25" s="638"/>
      <c r="CF25" s="638"/>
      <c r="CG25" s="638"/>
      <c r="CH25" s="638"/>
      <c r="CI25" s="638"/>
      <c r="CJ25" s="638"/>
      <c r="CK25" s="638"/>
      <c r="CL25" s="638"/>
      <c r="CM25" s="638"/>
      <c r="CN25" s="638"/>
      <c r="CO25" s="638"/>
      <c r="CP25" s="638"/>
      <c r="CQ25" s="639"/>
      <c r="CR25" s="623">
        <v>19681725</v>
      </c>
      <c r="CS25" s="655"/>
      <c r="CT25" s="655"/>
      <c r="CU25" s="655"/>
      <c r="CV25" s="655"/>
      <c r="CW25" s="655"/>
      <c r="CX25" s="655"/>
      <c r="CY25" s="656"/>
      <c r="CZ25" s="657">
        <v>16.7</v>
      </c>
      <c r="DA25" s="658"/>
      <c r="DB25" s="658"/>
      <c r="DC25" s="659"/>
      <c r="DD25" s="632">
        <v>17282535</v>
      </c>
      <c r="DE25" s="655"/>
      <c r="DF25" s="655"/>
      <c r="DG25" s="655"/>
      <c r="DH25" s="655"/>
      <c r="DI25" s="655"/>
      <c r="DJ25" s="655"/>
      <c r="DK25" s="656"/>
      <c r="DL25" s="632">
        <v>16854815</v>
      </c>
      <c r="DM25" s="655"/>
      <c r="DN25" s="655"/>
      <c r="DO25" s="655"/>
      <c r="DP25" s="655"/>
      <c r="DQ25" s="655"/>
      <c r="DR25" s="655"/>
      <c r="DS25" s="655"/>
      <c r="DT25" s="655"/>
      <c r="DU25" s="655"/>
      <c r="DV25" s="656"/>
      <c r="DW25" s="628">
        <v>22.7</v>
      </c>
      <c r="DX25" s="653"/>
      <c r="DY25" s="653"/>
      <c r="DZ25" s="653"/>
      <c r="EA25" s="653"/>
      <c r="EB25" s="653"/>
      <c r="EC25" s="654"/>
    </row>
    <row r="26" spans="2:133" ht="11.25" customHeight="1">
      <c r="B26" s="660" t="s">
        <v>275</v>
      </c>
      <c r="C26" s="661"/>
      <c r="D26" s="661"/>
      <c r="E26" s="661"/>
      <c r="F26" s="661"/>
      <c r="G26" s="661"/>
      <c r="H26" s="661"/>
      <c r="I26" s="661"/>
      <c r="J26" s="661"/>
      <c r="K26" s="661"/>
      <c r="L26" s="661"/>
      <c r="M26" s="661"/>
      <c r="N26" s="661"/>
      <c r="O26" s="661"/>
      <c r="P26" s="661"/>
      <c r="Q26" s="662"/>
      <c r="R26" s="623">
        <v>4019</v>
      </c>
      <c r="S26" s="624"/>
      <c r="T26" s="624"/>
      <c r="U26" s="624"/>
      <c r="V26" s="624"/>
      <c r="W26" s="624"/>
      <c r="X26" s="624"/>
      <c r="Y26" s="625"/>
      <c r="Z26" s="626">
        <v>0</v>
      </c>
      <c r="AA26" s="626"/>
      <c r="AB26" s="626"/>
      <c r="AC26" s="626"/>
      <c r="AD26" s="627">
        <v>4019</v>
      </c>
      <c r="AE26" s="627"/>
      <c r="AF26" s="627"/>
      <c r="AG26" s="627"/>
      <c r="AH26" s="627"/>
      <c r="AI26" s="627"/>
      <c r="AJ26" s="627"/>
      <c r="AK26" s="627"/>
      <c r="AL26" s="628">
        <v>0</v>
      </c>
      <c r="AM26" s="629"/>
      <c r="AN26" s="629"/>
      <c r="AO26" s="630"/>
      <c r="AP26" s="640" t="s">
        <v>276</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277</v>
      </c>
      <c r="CE26" s="638"/>
      <c r="CF26" s="638"/>
      <c r="CG26" s="638"/>
      <c r="CH26" s="638"/>
      <c r="CI26" s="638"/>
      <c r="CJ26" s="638"/>
      <c r="CK26" s="638"/>
      <c r="CL26" s="638"/>
      <c r="CM26" s="638"/>
      <c r="CN26" s="638"/>
      <c r="CO26" s="638"/>
      <c r="CP26" s="638"/>
      <c r="CQ26" s="639"/>
      <c r="CR26" s="623">
        <v>12741036</v>
      </c>
      <c r="CS26" s="624"/>
      <c r="CT26" s="624"/>
      <c r="CU26" s="624"/>
      <c r="CV26" s="624"/>
      <c r="CW26" s="624"/>
      <c r="CX26" s="624"/>
      <c r="CY26" s="625"/>
      <c r="CZ26" s="657">
        <v>10.8</v>
      </c>
      <c r="DA26" s="658"/>
      <c r="DB26" s="658"/>
      <c r="DC26" s="659"/>
      <c r="DD26" s="632">
        <v>10843578</v>
      </c>
      <c r="DE26" s="624"/>
      <c r="DF26" s="624"/>
      <c r="DG26" s="624"/>
      <c r="DH26" s="624"/>
      <c r="DI26" s="624"/>
      <c r="DJ26" s="624"/>
      <c r="DK26" s="625"/>
      <c r="DL26" s="632" t="s">
        <v>208</v>
      </c>
      <c r="DM26" s="624"/>
      <c r="DN26" s="624"/>
      <c r="DO26" s="624"/>
      <c r="DP26" s="624"/>
      <c r="DQ26" s="624"/>
      <c r="DR26" s="624"/>
      <c r="DS26" s="624"/>
      <c r="DT26" s="624"/>
      <c r="DU26" s="624"/>
      <c r="DV26" s="625"/>
      <c r="DW26" s="628" t="s">
        <v>208</v>
      </c>
      <c r="DX26" s="653"/>
      <c r="DY26" s="653"/>
      <c r="DZ26" s="653"/>
      <c r="EA26" s="653"/>
      <c r="EB26" s="653"/>
      <c r="EC26" s="654"/>
    </row>
    <row r="27" spans="2:133" ht="11.25" customHeight="1">
      <c r="B27" s="620" t="s">
        <v>278</v>
      </c>
      <c r="C27" s="621"/>
      <c r="D27" s="621"/>
      <c r="E27" s="621"/>
      <c r="F27" s="621"/>
      <c r="G27" s="621"/>
      <c r="H27" s="621"/>
      <c r="I27" s="621"/>
      <c r="J27" s="621"/>
      <c r="K27" s="621"/>
      <c r="L27" s="621"/>
      <c r="M27" s="621"/>
      <c r="N27" s="621"/>
      <c r="O27" s="621"/>
      <c r="P27" s="621"/>
      <c r="Q27" s="622"/>
      <c r="R27" s="623">
        <v>8129653</v>
      </c>
      <c r="S27" s="624"/>
      <c r="T27" s="624"/>
      <c r="U27" s="624"/>
      <c r="V27" s="624"/>
      <c r="W27" s="624"/>
      <c r="X27" s="624"/>
      <c r="Y27" s="625"/>
      <c r="Z27" s="626">
        <v>6.6</v>
      </c>
      <c r="AA27" s="626"/>
      <c r="AB27" s="626"/>
      <c r="AC27" s="626"/>
      <c r="AD27" s="627" t="s">
        <v>109</v>
      </c>
      <c r="AE27" s="627"/>
      <c r="AF27" s="627"/>
      <c r="AG27" s="627"/>
      <c r="AH27" s="627"/>
      <c r="AI27" s="627"/>
      <c r="AJ27" s="627"/>
      <c r="AK27" s="627"/>
      <c r="AL27" s="628" t="s">
        <v>109</v>
      </c>
      <c r="AM27" s="629"/>
      <c r="AN27" s="629"/>
      <c r="AO27" s="630"/>
      <c r="AP27" s="620" t="s">
        <v>279</v>
      </c>
      <c r="AQ27" s="621"/>
      <c r="AR27" s="621"/>
      <c r="AS27" s="621"/>
      <c r="AT27" s="621"/>
      <c r="AU27" s="621"/>
      <c r="AV27" s="621"/>
      <c r="AW27" s="621"/>
      <c r="AX27" s="621"/>
      <c r="AY27" s="621"/>
      <c r="AZ27" s="621"/>
      <c r="BA27" s="621"/>
      <c r="BB27" s="621"/>
      <c r="BC27" s="621"/>
      <c r="BD27" s="621"/>
      <c r="BE27" s="621"/>
      <c r="BF27" s="622"/>
      <c r="BG27" s="623">
        <v>63308684</v>
      </c>
      <c r="BH27" s="624"/>
      <c r="BI27" s="624"/>
      <c r="BJ27" s="624"/>
      <c r="BK27" s="624"/>
      <c r="BL27" s="624"/>
      <c r="BM27" s="624"/>
      <c r="BN27" s="625"/>
      <c r="BO27" s="626">
        <v>100</v>
      </c>
      <c r="BP27" s="626"/>
      <c r="BQ27" s="626"/>
      <c r="BR27" s="626"/>
      <c r="BS27" s="632" t="s">
        <v>109</v>
      </c>
      <c r="BT27" s="624"/>
      <c r="BU27" s="624"/>
      <c r="BV27" s="624"/>
      <c r="BW27" s="624"/>
      <c r="BX27" s="624"/>
      <c r="BY27" s="624"/>
      <c r="BZ27" s="624"/>
      <c r="CA27" s="624"/>
      <c r="CB27" s="633"/>
      <c r="CD27" s="637" t="s">
        <v>280</v>
      </c>
      <c r="CE27" s="638"/>
      <c r="CF27" s="638"/>
      <c r="CG27" s="638"/>
      <c r="CH27" s="638"/>
      <c r="CI27" s="638"/>
      <c r="CJ27" s="638"/>
      <c r="CK27" s="638"/>
      <c r="CL27" s="638"/>
      <c r="CM27" s="638"/>
      <c r="CN27" s="638"/>
      <c r="CO27" s="638"/>
      <c r="CP27" s="638"/>
      <c r="CQ27" s="639"/>
      <c r="CR27" s="623">
        <v>32146388</v>
      </c>
      <c r="CS27" s="655"/>
      <c r="CT27" s="655"/>
      <c r="CU27" s="655"/>
      <c r="CV27" s="655"/>
      <c r="CW27" s="655"/>
      <c r="CX27" s="655"/>
      <c r="CY27" s="656"/>
      <c r="CZ27" s="657">
        <v>27.2</v>
      </c>
      <c r="DA27" s="658"/>
      <c r="DB27" s="658"/>
      <c r="DC27" s="659"/>
      <c r="DD27" s="632">
        <v>12411242</v>
      </c>
      <c r="DE27" s="655"/>
      <c r="DF27" s="655"/>
      <c r="DG27" s="655"/>
      <c r="DH27" s="655"/>
      <c r="DI27" s="655"/>
      <c r="DJ27" s="655"/>
      <c r="DK27" s="656"/>
      <c r="DL27" s="632">
        <v>11644539</v>
      </c>
      <c r="DM27" s="655"/>
      <c r="DN27" s="655"/>
      <c r="DO27" s="655"/>
      <c r="DP27" s="655"/>
      <c r="DQ27" s="655"/>
      <c r="DR27" s="655"/>
      <c r="DS27" s="655"/>
      <c r="DT27" s="655"/>
      <c r="DU27" s="655"/>
      <c r="DV27" s="656"/>
      <c r="DW27" s="628">
        <v>15.7</v>
      </c>
      <c r="DX27" s="653"/>
      <c r="DY27" s="653"/>
      <c r="DZ27" s="653"/>
      <c r="EA27" s="653"/>
      <c r="EB27" s="653"/>
      <c r="EC27" s="654"/>
    </row>
    <row r="28" spans="2:133" ht="11.25" customHeight="1">
      <c r="B28" s="620" t="s">
        <v>281</v>
      </c>
      <c r="C28" s="621"/>
      <c r="D28" s="621"/>
      <c r="E28" s="621"/>
      <c r="F28" s="621"/>
      <c r="G28" s="621"/>
      <c r="H28" s="621"/>
      <c r="I28" s="621"/>
      <c r="J28" s="621"/>
      <c r="K28" s="621"/>
      <c r="L28" s="621"/>
      <c r="M28" s="621"/>
      <c r="N28" s="621"/>
      <c r="O28" s="621"/>
      <c r="P28" s="621"/>
      <c r="Q28" s="622"/>
      <c r="R28" s="623">
        <v>217142</v>
      </c>
      <c r="S28" s="624"/>
      <c r="T28" s="624"/>
      <c r="U28" s="624"/>
      <c r="V28" s="624"/>
      <c r="W28" s="624"/>
      <c r="X28" s="624"/>
      <c r="Y28" s="625"/>
      <c r="Z28" s="626">
        <v>0.2</v>
      </c>
      <c r="AA28" s="626"/>
      <c r="AB28" s="626"/>
      <c r="AC28" s="626"/>
      <c r="AD28" s="627">
        <v>83239</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282</v>
      </c>
      <c r="CE28" s="638"/>
      <c r="CF28" s="638"/>
      <c r="CG28" s="638"/>
      <c r="CH28" s="638"/>
      <c r="CI28" s="638"/>
      <c r="CJ28" s="638"/>
      <c r="CK28" s="638"/>
      <c r="CL28" s="638"/>
      <c r="CM28" s="638"/>
      <c r="CN28" s="638"/>
      <c r="CO28" s="638"/>
      <c r="CP28" s="638"/>
      <c r="CQ28" s="639"/>
      <c r="CR28" s="623">
        <v>10719934</v>
      </c>
      <c r="CS28" s="624"/>
      <c r="CT28" s="624"/>
      <c r="CU28" s="624"/>
      <c r="CV28" s="624"/>
      <c r="CW28" s="624"/>
      <c r="CX28" s="624"/>
      <c r="CY28" s="625"/>
      <c r="CZ28" s="657">
        <v>9.1</v>
      </c>
      <c r="DA28" s="658"/>
      <c r="DB28" s="658"/>
      <c r="DC28" s="659"/>
      <c r="DD28" s="632">
        <v>10285244</v>
      </c>
      <c r="DE28" s="624"/>
      <c r="DF28" s="624"/>
      <c r="DG28" s="624"/>
      <c r="DH28" s="624"/>
      <c r="DI28" s="624"/>
      <c r="DJ28" s="624"/>
      <c r="DK28" s="625"/>
      <c r="DL28" s="632">
        <v>10285244</v>
      </c>
      <c r="DM28" s="624"/>
      <c r="DN28" s="624"/>
      <c r="DO28" s="624"/>
      <c r="DP28" s="624"/>
      <c r="DQ28" s="624"/>
      <c r="DR28" s="624"/>
      <c r="DS28" s="624"/>
      <c r="DT28" s="624"/>
      <c r="DU28" s="624"/>
      <c r="DV28" s="625"/>
      <c r="DW28" s="628">
        <v>13.8</v>
      </c>
      <c r="DX28" s="653"/>
      <c r="DY28" s="653"/>
      <c r="DZ28" s="653"/>
      <c r="EA28" s="653"/>
      <c r="EB28" s="653"/>
      <c r="EC28" s="654"/>
    </row>
    <row r="29" spans="2:133" ht="11.25" customHeight="1">
      <c r="B29" s="620" t="s">
        <v>283</v>
      </c>
      <c r="C29" s="621"/>
      <c r="D29" s="621"/>
      <c r="E29" s="621"/>
      <c r="F29" s="621"/>
      <c r="G29" s="621"/>
      <c r="H29" s="621"/>
      <c r="I29" s="621"/>
      <c r="J29" s="621"/>
      <c r="K29" s="621"/>
      <c r="L29" s="621"/>
      <c r="M29" s="621"/>
      <c r="N29" s="621"/>
      <c r="O29" s="621"/>
      <c r="P29" s="621"/>
      <c r="Q29" s="622"/>
      <c r="R29" s="623">
        <v>5963</v>
      </c>
      <c r="S29" s="624"/>
      <c r="T29" s="624"/>
      <c r="U29" s="624"/>
      <c r="V29" s="624"/>
      <c r="W29" s="624"/>
      <c r="X29" s="624"/>
      <c r="Y29" s="625"/>
      <c r="Z29" s="626">
        <v>0</v>
      </c>
      <c r="AA29" s="626"/>
      <c r="AB29" s="626"/>
      <c r="AC29" s="626"/>
      <c r="AD29" s="627" t="s">
        <v>109</v>
      </c>
      <c r="AE29" s="627"/>
      <c r="AF29" s="627"/>
      <c r="AG29" s="627"/>
      <c r="AH29" s="627"/>
      <c r="AI29" s="627"/>
      <c r="AJ29" s="627"/>
      <c r="AK29" s="627"/>
      <c r="AL29" s="628" t="s">
        <v>109</v>
      </c>
      <c r="AM29" s="629"/>
      <c r="AN29" s="629"/>
      <c r="AO29" s="630"/>
      <c r="AP29" s="602" t="s">
        <v>202</v>
      </c>
      <c r="AQ29" s="603"/>
      <c r="AR29" s="603"/>
      <c r="AS29" s="603"/>
      <c r="AT29" s="603"/>
      <c r="AU29" s="603"/>
      <c r="AV29" s="603"/>
      <c r="AW29" s="603"/>
      <c r="AX29" s="603"/>
      <c r="AY29" s="603"/>
      <c r="AZ29" s="603"/>
      <c r="BA29" s="603"/>
      <c r="BB29" s="603"/>
      <c r="BC29" s="603"/>
      <c r="BD29" s="603"/>
      <c r="BE29" s="603"/>
      <c r="BF29" s="604"/>
      <c r="BG29" s="602" t="s">
        <v>284</v>
      </c>
      <c r="BH29" s="664"/>
      <c r="BI29" s="664"/>
      <c r="BJ29" s="664"/>
      <c r="BK29" s="664"/>
      <c r="BL29" s="664"/>
      <c r="BM29" s="664"/>
      <c r="BN29" s="664"/>
      <c r="BO29" s="664"/>
      <c r="BP29" s="664"/>
      <c r="BQ29" s="665"/>
      <c r="BR29" s="602" t="s">
        <v>285</v>
      </c>
      <c r="BS29" s="664"/>
      <c r="BT29" s="664"/>
      <c r="BU29" s="664"/>
      <c r="BV29" s="664"/>
      <c r="BW29" s="664"/>
      <c r="BX29" s="664"/>
      <c r="BY29" s="664"/>
      <c r="BZ29" s="664"/>
      <c r="CA29" s="664"/>
      <c r="CB29" s="665"/>
      <c r="CD29" s="684" t="s">
        <v>286</v>
      </c>
      <c r="CE29" s="685"/>
      <c r="CF29" s="637" t="s">
        <v>287</v>
      </c>
      <c r="CG29" s="638"/>
      <c r="CH29" s="638"/>
      <c r="CI29" s="638"/>
      <c r="CJ29" s="638"/>
      <c r="CK29" s="638"/>
      <c r="CL29" s="638"/>
      <c r="CM29" s="638"/>
      <c r="CN29" s="638"/>
      <c r="CO29" s="638"/>
      <c r="CP29" s="638"/>
      <c r="CQ29" s="639"/>
      <c r="CR29" s="623">
        <v>10719934</v>
      </c>
      <c r="CS29" s="655"/>
      <c r="CT29" s="655"/>
      <c r="CU29" s="655"/>
      <c r="CV29" s="655"/>
      <c r="CW29" s="655"/>
      <c r="CX29" s="655"/>
      <c r="CY29" s="656"/>
      <c r="CZ29" s="657">
        <v>9.1</v>
      </c>
      <c r="DA29" s="658"/>
      <c r="DB29" s="658"/>
      <c r="DC29" s="659"/>
      <c r="DD29" s="632">
        <v>10285244</v>
      </c>
      <c r="DE29" s="655"/>
      <c r="DF29" s="655"/>
      <c r="DG29" s="655"/>
      <c r="DH29" s="655"/>
      <c r="DI29" s="655"/>
      <c r="DJ29" s="655"/>
      <c r="DK29" s="656"/>
      <c r="DL29" s="632">
        <v>10285244</v>
      </c>
      <c r="DM29" s="655"/>
      <c r="DN29" s="655"/>
      <c r="DO29" s="655"/>
      <c r="DP29" s="655"/>
      <c r="DQ29" s="655"/>
      <c r="DR29" s="655"/>
      <c r="DS29" s="655"/>
      <c r="DT29" s="655"/>
      <c r="DU29" s="655"/>
      <c r="DV29" s="656"/>
      <c r="DW29" s="628">
        <v>13.8</v>
      </c>
      <c r="DX29" s="653"/>
      <c r="DY29" s="653"/>
      <c r="DZ29" s="653"/>
      <c r="EA29" s="653"/>
      <c r="EB29" s="653"/>
      <c r="EC29" s="654"/>
    </row>
    <row r="30" spans="2:133" ht="11.25" customHeight="1">
      <c r="B30" s="620" t="s">
        <v>288</v>
      </c>
      <c r="C30" s="621"/>
      <c r="D30" s="621"/>
      <c r="E30" s="621"/>
      <c r="F30" s="621"/>
      <c r="G30" s="621"/>
      <c r="H30" s="621"/>
      <c r="I30" s="621"/>
      <c r="J30" s="621"/>
      <c r="K30" s="621"/>
      <c r="L30" s="621"/>
      <c r="M30" s="621"/>
      <c r="N30" s="621"/>
      <c r="O30" s="621"/>
      <c r="P30" s="621"/>
      <c r="Q30" s="622"/>
      <c r="R30" s="623">
        <v>3021622</v>
      </c>
      <c r="S30" s="624"/>
      <c r="T30" s="624"/>
      <c r="U30" s="624"/>
      <c r="V30" s="624"/>
      <c r="W30" s="624"/>
      <c r="X30" s="624"/>
      <c r="Y30" s="625"/>
      <c r="Z30" s="626">
        <v>2.5</v>
      </c>
      <c r="AA30" s="626"/>
      <c r="AB30" s="626"/>
      <c r="AC30" s="626"/>
      <c r="AD30" s="627" t="s">
        <v>109</v>
      </c>
      <c r="AE30" s="627"/>
      <c r="AF30" s="627"/>
      <c r="AG30" s="627"/>
      <c r="AH30" s="627"/>
      <c r="AI30" s="627"/>
      <c r="AJ30" s="627"/>
      <c r="AK30" s="627"/>
      <c r="AL30" s="628" t="s">
        <v>109</v>
      </c>
      <c r="AM30" s="629"/>
      <c r="AN30" s="629"/>
      <c r="AO30" s="630"/>
      <c r="AP30" s="669" t="s">
        <v>289</v>
      </c>
      <c r="AQ30" s="670"/>
      <c r="AR30" s="670"/>
      <c r="AS30" s="670"/>
      <c r="AT30" s="675" t="s">
        <v>290</v>
      </c>
      <c r="AU30" s="182"/>
      <c r="AV30" s="182"/>
      <c r="AW30" s="182"/>
      <c r="AX30" s="609" t="s">
        <v>168</v>
      </c>
      <c r="AY30" s="610"/>
      <c r="AZ30" s="610"/>
      <c r="BA30" s="610"/>
      <c r="BB30" s="610"/>
      <c r="BC30" s="610"/>
      <c r="BD30" s="610"/>
      <c r="BE30" s="610"/>
      <c r="BF30" s="611"/>
      <c r="BG30" s="681">
        <v>98.7</v>
      </c>
      <c r="BH30" s="682"/>
      <c r="BI30" s="682"/>
      <c r="BJ30" s="682"/>
      <c r="BK30" s="682"/>
      <c r="BL30" s="682"/>
      <c r="BM30" s="618">
        <v>94</v>
      </c>
      <c r="BN30" s="682"/>
      <c r="BO30" s="682"/>
      <c r="BP30" s="682"/>
      <c r="BQ30" s="683"/>
      <c r="BR30" s="681">
        <v>98.6</v>
      </c>
      <c r="BS30" s="682"/>
      <c r="BT30" s="682"/>
      <c r="BU30" s="682"/>
      <c r="BV30" s="682"/>
      <c r="BW30" s="682"/>
      <c r="BX30" s="618">
        <v>93.4</v>
      </c>
      <c r="BY30" s="682"/>
      <c r="BZ30" s="682"/>
      <c r="CA30" s="682"/>
      <c r="CB30" s="683"/>
      <c r="CD30" s="686"/>
      <c r="CE30" s="687"/>
      <c r="CF30" s="637" t="s">
        <v>291</v>
      </c>
      <c r="CG30" s="638"/>
      <c r="CH30" s="638"/>
      <c r="CI30" s="638"/>
      <c r="CJ30" s="638"/>
      <c r="CK30" s="638"/>
      <c r="CL30" s="638"/>
      <c r="CM30" s="638"/>
      <c r="CN30" s="638"/>
      <c r="CO30" s="638"/>
      <c r="CP30" s="638"/>
      <c r="CQ30" s="639"/>
      <c r="CR30" s="623">
        <v>9787735</v>
      </c>
      <c r="CS30" s="624"/>
      <c r="CT30" s="624"/>
      <c r="CU30" s="624"/>
      <c r="CV30" s="624"/>
      <c r="CW30" s="624"/>
      <c r="CX30" s="624"/>
      <c r="CY30" s="625"/>
      <c r="CZ30" s="657">
        <v>8.3000000000000007</v>
      </c>
      <c r="DA30" s="658"/>
      <c r="DB30" s="658"/>
      <c r="DC30" s="659"/>
      <c r="DD30" s="632">
        <v>9414328</v>
      </c>
      <c r="DE30" s="624"/>
      <c r="DF30" s="624"/>
      <c r="DG30" s="624"/>
      <c r="DH30" s="624"/>
      <c r="DI30" s="624"/>
      <c r="DJ30" s="624"/>
      <c r="DK30" s="625"/>
      <c r="DL30" s="632">
        <v>9414328</v>
      </c>
      <c r="DM30" s="624"/>
      <c r="DN30" s="624"/>
      <c r="DO30" s="624"/>
      <c r="DP30" s="624"/>
      <c r="DQ30" s="624"/>
      <c r="DR30" s="624"/>
      <c r="DS30" s="624"/>
      <c r="DT30" s="624"/>
      <c r="DU30" s="624"/>
      <c r="DV30" s="625"/>
      <c r="DW30" s="628">
        <v>12.7</v>
      </c>
      <c r="DX30" s="653"/>
      <c r="DY30" s="653"/>
      <c r="DZ30" s="653"/>
      <c r="EA30" s="653"/>
      <c r="EB30" s="653"/>
      <c r="EC30" s="654"/>
    </row>
    <row r="31" spans="2:133" ht="11.25" customHeight="1">
      <c r="B31" s="620" t="s">
        <v>292</v>
      </c>
      <c r="C31" s="621"/>
      <c r="D31" s="621"/>
      <c r="E31" s="621"/>
      <c r="F31" s="621"/>
      <c r="G31" s="621"/>
      <c r="H31" s="621"/>
      <c r="I31" s="621"/>
      <c r="J31" s="621"/>
      <c r="K31" s="621"/>
      <c r="L31" s="621"/>
      <c r="M31" s="621"/>
      <c r="N31" s="621"/>
      <c r="O31" s="621"/>
      <c r="P31" s="621"/>
      <c r="Q31" s="622"/>
      <c r="R31" s="623">
        <v>2694240</v>
      </c>
      <c r="S31" s="624"/>
      <c r="T31" s="624"/>
      <c r="U31" s="624"/>
      <c r="V31" s="624"/>
      <c r="W31" s="624"/>
      <c r="X31" s="624"/>
      <c r="Y31" s="625"/>
      <c r="Z31" s="626">
        <v>2.2000000000000002</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293</v>
      </c>
      <c r="AV31" s="181"/>
      <c r="AW31" s="181"/>
      <c r="AX31" s="620" t="s">
        <v>294</v>
      </c>
      <c r="AY31" s="621"/>
      <c r="AZ31" s="621"/>
      <c r="BA31" s="621"/>
      <c r="BB31" s="621"/>
      <c r="BC31" s="621"/>
      <c r="BD31" s="621"/>
      <c r="BE31" s="621"/>
      <c r="BF31" s="622"/>
      <c r="BG31" s="678">
        <v>98.3</v>
      </c>
      <c r="BH31" s="655"/>
      <c r="BI31" s="655"/>
      <c r="BJ31" s="655"/>
      <c r="BK31" s="655"/>
      <c r="BL31" s="655"/>
      <c r="BM31" s="629">
        <v>92</v>
      </c>
      <c r="BN31" s="679"/>
      <c r="BO31" s="679"/>
      <c r="BP31" s="679"/>
      <c r="BQ31" s="680"/>
      <c r="BR31" s="678">
        <v>98.2</v>
      </c>
      <c r="BS31" s="655"/>
      <c r="BT31" s="655"/>
      <c r="BU31" s="655"/>
      <c r="BV31" s="655"/>
      <c r="BW31" s="655"/>
      <c r="BX31" s="629">
        <v>91.1</v>
      </c>
      <c r="BY31" s="679"/>
      <c r="BZ31" s="679"/>
      <c r="CA31" s="679"/>
      <c r="CB31" s="680"/>
      <c r="CD31" s="686"/>
      <c r="CE31" s="687"/>
      <c r="CF31" s="637" t="s">
        <v>295</v>
      </c>
      <c r="CG31" s="638"/>
      <c r="CH31" s="638"/>
      <c r="CI31" s="638"/>
      <c r="CJ31" s="638"/>
      <c r="CK31" s="638"/>
      <c r="CL31" s="638"/>
      <c r="CM31" s="638"/>
      <c r="CN31" s="638"/>
      <c r="CO31" s="638"/>
      <c r="CP31" s="638"/>
      <c r="CQ31" s="639"/>
      <c r="CR31" s="623">
        <v>932199</v>
      </c>
      <c r="CS31" s="655"/>
      <c r="CT31" s="655"/>
      <c r="CU31" s="655"/>
      <c r="CV31" s="655"/>
      <c r="CW31" s="655"/>
      <c r="CX31" s="655"/>
      <c r="CY31" s="656"/>
      <c r="CZ31" s="657">
        <v>0.8</v>
      </c>
      <c r="DA31" s="658"/>
      <c r="DB31" s="658"/>
      <c r="DC31" s="659"/>
      <c r="DD31" s="632">
        <v>870916</v>
      </c>
      <c r="DE31" s="655"/>
      <c r="DF31" s="655"/>
      <c r="DG31" s="655"/>
      <c r="DH31" s="655"/>
      <c r="DI31" s="655"/>
      <c r="DJ31" s="655"/>
      <c r="DK31" s="656"/>
      <c r="DL31" s="632">
        <v>870916</v>
      </c>
      <c r="DM31" s="655"/>
      <c r="DN31" s="655"/>
      <c r="DO31" s="655"/>
      <c r="DP31" s="655"/>
      <c r="DQ31" s="655"/>
      <c r="DR31" s="655"/>
      <c r="DS31" s="655"/>
      <c r="DT31" s="655"/>
      <c r="DU31" s="655"/>
      <c r="DV31" s="656"/>
      <c r="DW31" s="628">
        <v>1.2</v>
      </c>
      <c r="DX31" s="653"/>
      <c r="DY31" s="653"/>
      <c r="DZ31" s="653"/>
      <c r="EA31" s="653"/>
      <c r="EB31" s="653"/>
      <c r="EC31" s="654"/>
    </row>
    <row r="32" spans="2:133" ht="11.25" customHeight="1">
      <c r="B32" s="620" t="s">
        <v>296</v>
      </c>
      <c r="C32" s="621"/>
      <c r="D32" s="621"/>
      <c r="E32" s="621"/>
      <c r="F32" s="621"/>
      <c r="G32" s="621"/>
      <c r="H32" s="621"/>
      <c r="I32" s="621"/>
      <c r="J32" s="621"/>
      <c r="K32" s="621"/>
      <c r="L32" s="621"/>
      <c r="M32" s="621"/>
      <c r="N32" s="621"/>
      <c r="O32" s="621"/>
      <c r="P32" s="621"/>
      <c r="Q32" s="622"/>
      <c r="R32" s="623">
        <v>4587094</v>
      </c>
      <c r="S32" s="624"/>
      <c r="T32" s="624"/>
      <c r="U32" s="624"/>
      <c r="V32" s="624"/>
      <c r="W32" s="624"/>
      <c r="X32" s="624"/>
      <c r="Y32" s="625"/>
      <c r="Z32" s="626">
        <v>3.7</v>
      </c>
      <c r="AA32" s="626"/>
      <c r="AB32" s="626"/>
      <c r="AC32" s="626"/>
      <c r="AD32" s="627">
        <v>7357</v>
      </c>
      <c r="AE32" s="627"/>
      <c r="AF32" s="627"/>
      <c r="AG32" s="627"/>
      <c r="AH32" s="627"/>
      <c r="AI32" s="627"/>
      <c r="AJ32" s="627"/>
      <c r="AK32" s="627"/>
      <c r="AL32" s="628">
        <v>0</v>
      </c>
      <c r="AM32" s="629"/>
      <c r="AN32" s="629"/>
      <c r="AO32" s="630"/>
      <c r="AP32" s="673"/>
      <c r="AQ32" s="674"/>
      <c r="AR32" s="674"/>
      <c r="AS32" s="674"/>
      <c r="AT32" s="677"/>
      <c r="AU32" s="183"/>
      <c r="AV32" s="183"/>
      <c r="AW32" s="183"/>
      <c r="AX32" s="666" t="s">
        <v>297</v>
      </c>
      <c r="AY32" s="667"/>
      <c r="AZ32" s="667"/>
      <c r="BA32" s="667"/>
      <c r="BB32" s="667"/>
      <c r="BC32" s="667"/>
      <c r="BD32" s="667"/>
      <c r="BE32" s="667"/>
      <c r="BF32" s="668"/>
      <c r="BG32" s="690">
        <v>99</v>
      </c>
      <c r="BH32" s="691"/>
      <c r="BI32" s="691"/>
      <c r="BJ32" s="691"/>
      <c r="BK32" s="691"/>
      <c r="BL32" s="691"/>
      <c r="BM32" s="692">
        <v>94.9</v>
      </c>
      <c r="BN32" s="691"/>
      <c r="BO32" s="691"/>
      <c r="BP32" s="691"/>
      <c r="BQ32" s="693"/>
      <c r="BR32" s="690">
        <v>98.8</v>
      </c>
      <c r="BS32" s="691"/>
      <c r="BT32" s="691"/>
      <c r="BU32" s="691"/>
      <c r="BV32" s="691"/>
      <c r="BW32" s="691"/>
      <c r="BX32" s="692">
        <v>94.5</v>
      </c>
      <c r="BY32" s="691"/>
      <c r="BZ32" s="691"/>
      <c r="CA32" s="691"/>
      <c r="CB32" s="693"/>
      <c r="CD32" s="688"/>
      <c r="CE32" s="689"/>
      <c r="CF32" s="637" t="s">
        <v>298</v>
      </c>
      <c r="CG32" s="638"/>
      <c r="CH32" s="638"/>
      <c r="CI32" s="638"/>
      <c r="CJ32" s="638"/>
      <c r="CK32" s="638"/>
      <c r="CL32" s="638"/>
      <c r="CM32" s="638"/>
      <c r="CN32" s="638"/>
      <c r="CO32" s="638"/>
      <c r="CP32" s="638"/>
      <c r="CQ32" s="639"/>
      <c r="CR32" s="623" t="s">
        <v>109</v>
      </c>
      <c r="CS32" s="624"/>
      <c r="CT32" s="624"/>
      <c r="CU32" s="624"/>
      <c r="CV32" s="624"/>
      <c r="CW32" s="624"/>
      <c r="CX32" s="624"/>
      <c r="CY32" s="625"/>
      <c r="CZ32" s="657" t="s">
        <v>109</v>
      </c>
      <c r="DA32" s="658"/>
      <c r="DB32" s="658"/>
      <c r="DC32" s="659"/>
      <c r="DD32" s="632" t="s">
        <v>109</v>
      </c>
      <c r="DE32" s="624"/>
      <c r="DF32" s="624"/>
      <c r="DG32" s="624"/>
      <c r="DH32" s="624"/>
      <c r="DI32" s="624"/>
      <c r="DJ32" s="624"/>
      <c r="DK32" s="625"/>
      <c r="DL32" s="632" t="s">
        <v>109</v>
      </c>
      <c r="DM32" s="624"/>
      <c r="DN32" s="624"/>
      <c r="DO32" s="624"/>
      <c r="DP32" s="624"/>
      <c r="DQ32" s="624"/>
      <c r="DR32" s="624"/>
      <c r="DS32" s="624"/>
      <c r="DT32" s="624"/>
      <c r="DU32" s="624"/>
      <c r="DV32" s="625"/>
      <c r="DW32" s="628" t="s">
        <v>109</v>
      </c>
      <c r="DX32" s="653"/>
      <c r="DY32" s="653"/>
      <c r="DZ32" s="653"/>
      <c r="EA32" s="653"/>
      <c r="EB32" s="653"/>
      <c r="EC32" s="654"/>
    </row>
    <row r="33" spans="2:133" ht="11.25" customHeight="1">
      <c r="B33" s="620" t="s">
        <v>299</v>
      </c>
      <c r="C33" s="621"/>
      <c r="D33" s="621"/>
      <c r="E33" s="621"/>
      <c r="F33" s="621"/>
      <c r="G33" s="621"/>
      <c r="H33" s="621"/>
      <c r="I33" s="621"/>
      <c r="J33" s="621"/>
      <c r="K33" s="621"/>
      <c r="L33" s="621"/>
      <c r="M33" s="621"/>
      <c r="N33" s="621"/>
      <c r="O33" s="621"/>
      <c r="P33" s="621"/>
      <c r="Q33" s="622"/>
      <c r="R33" s="623">
        <v>6836321</v>
      </c>
      <c r="S33" s="624"/>
      <c r="T33" s="624"/>
      <c r="U33" s="624"/>
      <c r="V33" s="624"/>
      <c r="W33" s="624"/>
      <c r="X33" s="624"/>
      <c r="Y33" s="625"/>
      <c r="Z33" s="626">
        <v>5.6</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300</v>
      </c>
      <c r="CE33" s="638"/>
      <c r="CF33" s="638"/>
      <c r="CG33" s="638"/>
      <c r="CH33" s="638"/>
      <c r="CI33" s="638"/>
      <c r="CJ33" s="638"/>
      <c r="CK33" s="638"/>
      <c r="CL33" s="638"/>
      <c r="CM33" s="638"/>
      <c r="CN33" s="638"/>
      <c r="CO33" s="638"/>
      <c r="CP33" s="638"/>
      <c r="CQ33" s="639"/>
      <c r="CR33" s="623">
        <v>41778338</v>
      </c>
      <c r="CS33" s="655"/>
      <c r="CT33" s="655"/>
      <c r="CU33" s="655"/>
      <c r="CV33" s="655"/>
      <c r="CW33" s="655"/>
      <c r="CX33" s="655"/>
      <c r="CY33" s="656"/>
      <c r="CZ33" s="657">
        <v>35.4</v>
      </c>
      <c r="DA33" s="658"/>
      <c r="DB33" s="658"/>
      <c r="DC33" s="659"/>
      <c r="DD33" s="632">
        <v>33382404</v>
      </c>
      <c r="DE33" s="655"/>
      <c r="DF33" s="655"/>
      <c r="DG33" s="655"/>
      <c r="DH33" s="655"/>
      <c r="DI33" s="655"/>
      <c r="DJ33" s="655"/>
      <c r="DK33" s="656"/>
      <c r="DL33" s="632">
        <v>25874312</v>
      </c>
      <c r="DM33" s="655"/>
      <c r="DN33" s="655"/>
      <c r="DO33" s="655"/>
      <c r="DP33" s="655"/>
      <c r="DQ33" s="655"/>
      <c r="DR33" s="655"/>
      <c r="DS33" s="655"/>
      <c r="DT33" s="655"/>
      <c r="DU33" s="655"/>
      <c r="DV33" s="656"/>
      <c r="DW33" s="628">
        <v>34.799999999999997</v>
      </c>
      <c r="DX33" s="653"/>
      <c r="DY33" s="653"/>
      <c r="DZ33" s="653"/>
      <c r="EA33" s="653"/>
      <c r="EB33" s="653"/>
      <c r="EC33" s="654"/>
    </row>
    <row r="34" spans="2:133" ht="11.25" customHeight="1">
      <c r="B34" s="620" t="s">
        <v>301</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302</v>
      </c>
      <c r="AR34" s="603"/>
      <c r="AS34" s="603"/>
      <c r="AT34" s="603"/>
      <c r="AU34" s="603"/>
      <c r="AV34" s="603"/>
      <c r="AW34" s="603"/>
      <c r="AX34" s="603"/>
      <c r="AY34" s="603"/>
      <c r="AZ34" s="603"/>
      <c r="BA34" s="603"/>
      <c r="BB34" s="603"/>
      <c r="BC34" s="603"/>
      <c r="BD34" s="603"/>
      <c r="BE34" s="603"/>
      <c r="BF34" s="604"/>
      <c r="BG34" s="602" t="s">
        <v>303</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304</v>
      </c>
      <c r="CE34" s="638"/>
      <c r="CF34" s="638"/>
      <c r="CG34" s="638"/>
      <c r="CH34" s="638"/>
      <c r="CI34" s="638"/>
      <c r="CJ34" s="638"/>
      <c r="CK34" s="638"/>
      <c r="CL34" s="638"/>
      <c r="CM34" s="638"/>
      <c r="CN34" s="638"/>
      <c r="CO34" s="638"/>
      <c r="CP34" s="638"/>
      <c r="CQ34" s="639"/>
      <c r="CR34" s="623">
        <v>17949097</v>
      </c>
      <c r="CS34" s="624"/>
      <c r="CT34" s="624"/>
      <c r="CU34" s="624"/>
      <c r="CV34" s="624"/>
      <c r="CW34" s="624"/>
      <c r="CX34" s="624"/>
      <c r="CY34" s="625"/>
      <c r="CZ34" s="657">
        <v>15.2</v>
      </c>
      <c r="DA34" s="658"/>
      <c r="DB34" s="658"/>
      <c r="DC34" s="659"/>
      <c r="DD34" s="632">
        <v>14376649</v>
      </c>
      <c r="DE34" s="624"/>
      <c r="DF34" s="624"/>
      <c r="DG34" s="624"/>
      <c r="DH34" s="624"/>
      <c r="DI34" s="624"/>
      <c r="DJ34" s="624"/>
      <c r="DK34" s="625"/>
      <c r="DL34" s="632">
        <v>11873271</v>
      </c>
      <c r="DM34" s="624"/>
      <c r="DN34" s="624"/>
      <c r="DO34" s="624"/>
      <c r="DP34" s="624"/>
      <c r="DQ34" s="624"/>
      <c r="DR34" s="624"/>
      <c r="DS34" s="624"/>
      <c r="DT34" s="624"/>
      <c r="DU34" s="624"/>
      <c r="DV34" s="625"/>
      <c r="DW34" s="628">
        <v>16</v>
      </c>
      <c r="DX34" s="653"/>
      <c r="DY34" s="653"/>
      <c r="DZ34" s="653"/>
      <c r="EA34" s="653"/>
      <c r="EB34" s="653"/>
      <c r="EC34" s="654"/>
    </row>
    <row r="35" spans="2:133" ht="11.25" customHeight="1">
      <c r="B35" s="620" t="s">
        <v>305</v>
      </c>
      <c r="C35" s="621"/>
      <c r="D35" s="621"/>
      <c r="E35" s="621"/>
      <c r="F35" s="621"/>
      <c r="G35" s="621"/>
      <c r="H35" s="621"/>
      <c r="I35" s="621"/>
      <c r="J35" s="621"/>
      <c r="K35" s="621"/>
      <c r="L35" s="621"/>
      <c r="M35" s="621"/>
      <c r="N35" s="621"/>
      <c r="O35" s="621"/>
      <c r="P35" s="621"/>
      <c r="Q35" s="622"/>
      <c r="R35" s="623">
        <v>2450221</v>
      </c>
      <c r="S35" s="624"/>
      <c r="T35" s="624"/>
      <c r="U35" s="624"/>
      <c r="V35" s="624"/>
      <c r="W35" s="624"/>
      <c r="X35" s="624"/>
      <c r="Y35" s="625"/>
      <c r="Z35" s="626">
        <v>2</v>
      </c>
      <c r="AA35" s="626"/>
      <c r="AB35" s="626"/>
      <c r="AC35" s="626"/>
      <c r="AD35" s="627" t="s">
        <v>109</v>
      </c>
      <c r="AE35" s="627"/>
      <c r="AF35" s="627"/>
      <c r="AG35" s="627"/>
      <c r="AH35" s="627"/>
      <c r="AI35" s="627"/>
      <c r="AJ35" s="627"/>
      <c r="AK35" s="627"/>
      <c r="AL35" s="628" t="s">
        <v>109</v>
      </c>
      <c r="AM35" s="629"/>
      <c r="AN35" s="629"/>
      <c r="AO35" s="630"/>
      <c r="AP35" s="186"/>
      <c r="AQ35" s="634" t="s">
        <v>306</v>
      </c>
      <c r="AR35" s="635"/>
      <c r="AS35" s="635"/>
      <c r="AT35" s="635"/>
      <c r="AU35" s="635"/>
      <c r="AV35" s="635"/>
      <c r="AW35" s="635"/>
      <c r="AX35" s="635"/>
      <c r="AY35" s="636"/>
      <c r="AZ35" s="612">
        <v>17362617</v>
      </c>
      <c r="BA35" s="613"/>
      <c r="BB35" s="613"/>
      <c r="BC35" s="613"/>
      <c r="BD35" s="613"/>
      <c r="BE35" s="613"/>
      <c r="BF35" s="694"/>
      <c r="BG35" s="634" t="s">
        <v>307</v>
      </c>
      <c r="BH35" s="635"/>
      <c r="BI35" s="635"/>
      <c r="BJ35" s="635"/>
      <c r="BK35" s="635"/>
      <c r="BL35" s="635"/>
      <c r="BM35" s="635"/>
      <c r="BN35" s="635"/>
      <c r="BO35" s="635"/>
      <c r="BP35" s="635"/>
      <c r="BQ35" s="635"/>
      <c r="BR35" s="635"/>
      <c r="BS35" s="635"/>
      <c r="BT35" s="635"/>
      <c r="BU35" s="636"/>
      <c r="BV35" s="612">
        <v>1493185</v>
      </c>
      <c r="BW35" s="613"/>
      <c r="BX35" s="613"/>
      <c r="BY35" s="613"/>
      <c r="BZ35" s="613"/>
      <c r="CA35" s="613"/>
      <c r="CB35" s="694"/>
      <c r="CD35" s="637" t="s">
        <v>308</v>
      </c>
      <c r="CE35" s="638"/>
      <c r="CF35" s="638"/>
      <c r="CG35" s="638"/>
      <c r="CH35" s="638"/>
      <c r="CI35" s="638"/>
      <c r="CJ35" s="638"/>
      <c r="CK35" s="638"/>
      <c r="CL35" s="638"/>
      <c r="CM35" s="638"/>
      <c r="CN35" s="638"/>
      <c r="CO35" s="638"/>
      <c r="CP35" s="638"/>
      <c r="CQ35" s="639"/>
      <c r="CR35" s="623">
        <v>197254</v>
      </c>
      <c r="CS35" s="655"/>
      <c r="CT35" s="655"/>
      <c r="CU35" s="655"/>
      <c r="CV35" s="655"/>
      <c r="CW35" s="655"/>
      <c r="CX35" s="655"/>
      <c r="CY35" s="656"/>
      <c r="CZ35" s="657">
        <v>0.2</v>
      </c>
      <c r="DA35" s="658"/>
      <c r="DB35" s="658"/>
      <c r="DC35" s="659"/>
      <c r="DD35" s="632">
        <v>169166</v>
      </c>
      <c r="DE35" s="655"/>
      <c r="DF35" s="655"/>
      <c r="DG35" s="655"/>
      <c r="DH35" s="655"/>
      <c r="DI35" s="655"/>
      <c r="DJ35" s="655"/>
      <c r="DK35" s="656"/>
      <c r="DL35" s="632">
        <v>169166</v>
      </c>
      <c r="DM35" s="655"/>
      <c r="DN35" s="655"/>
      <c r="DO35" s="655"/>
      <c r="DP35" s="655"/>
      <c r="DQ35" s="655"/>
      <c r="DR35" s="655"/>
      <c r="DS35" s="655"/>
      <c r="DT35" s="655"/>
      <c r="DU35" s="655"/>
      <c r="DV35" s="656"/>
      <c r="DW35" s="628">
        <v>0.2</v>
      </c>
      <c r="DX35" s="653"/>
      <c r="DY35" s="653"/>
      <c r="DZ35" s="653"/>
      <c r="EA35" s="653"/>
      <c r="EB35" s="653"/>
      <c r="EC35" s="654"/>
    </row>
    <row r="36" spans="2:133" ht="11.25" customHeight="1">
      <c r="B36" s="666" t="s">
        <v>309</v>
      </c>
      <c r="C36" s="667"/>
      <c r="D36" s="667"/>
      <c r="E36" s="667"/>
      <c r="F36" s="667"/>
      <c r="G36" s="667"/>
      <c r="H36" s="667"/>
      <c r="I36" s="667"/>
      <c r="J36" s="667"/>
      <c r="K36" s="667"/>
      <c r="L36" s="667"/>
      <c r="M36" s="667"/>
      <c r="N36" s="667"/>
      <c r="O36" s="667"/>
      <c r="P36" s="667"/>
      <c r="Q36" s="668"/>
      <c r="R36" s="695">
        <v>122543337</v>
      </c>
      <c r="S36" s="696"/>
      <c r="T36" s="696"/>
      <c r="U36" s="696"/>
      <c r="V36" s="696"/>
      <c r="W36" s="696"/>
      <c r="X36" s="696"/>
      <c r="Y36" s="697"/>
      <c r="Z36" s="698">
        <v>100</v>
      </c>
      <c r="AA36" s="698"/>
      <c r="AB36" s="698"/>
      <c r="AC36" s="698"/>
      <c r="AD36" s="699">
        <v>71851846</v>
      </c>
      <c r="AE36" s="699"/>
      <c r="AF36" s="699"/>
      <c r="AG36" s="699"/>
      <c r="AH36" s="699"/>
      <c r="AI36" s="699"/>
      <c r="AJ36" s="699"/>
      <c r="AK36" s="699"/>
      <c r="AL36" s="700">
        <v>100</v>
      </c>
      <c r="AM36" s="692"/>
      <c r="AN36" s="692"/>
      <c r="AO36" s="701"/>
      <c r="AQ36" s="702" t="s">
        <v>310</v>
      </c>
      <c r="AR36" s="703"/>
      <c r="AS36" s="703"/>
      <c r="AT36" s="703"/>
      <c r="AU36" s="703"/>
      <c r="AV36" s="703"/>
      <c r="AW36" s="703"/>
      <c r="AX36" s="703"/>
      <c r="AY36" s="704"/>
      <c r="AZ36" s="623">
        <v>3439044</v>
      </c>
      <c r="BA36" s="624"/>
      <c r="BB36" s="624"/>
      <c r="BC36" s="624"/>
      <c r="BD36" s="655"/>
      <c r="BE36" s="655"/>
      <c r="BF36" s="680"/>
      <c r="BG36" s="637" t="s">
        <v>311</v>
      </c>
      <c r="BH36" s="638"/>
      <c r="BI36" s="638"/>
      <c r="BJ36" s="638"/>
      <c r="BK36" s="638"/>
      <c r="BL36" s="638"/>
      <c r="BM36" s="638"/>
      <c r="BN36" s="638"/>
      <c r="BO36" s="638"/>
      <c r="BP36" s="638"/>
      <c r="BQ36" s="638"/>
      <c r="BR36" s="638"/>
      <c r="BS36" s="638"/>
      <c r="BT36" s="638"/>
      <c r="BU36" s="639"/>
      <c r="BV36" s="623">
        <v>298518</v>
      </c>
      <c r="BW36" s="624"/>
      <c r="BX36" s="624"/>
      <c r="BY36" s="624"/>
      <c r="BZ36" s="624"/>
      <c r="CA36" s="624"/>
      <c r="CB36" s="633"/>
      <c r="CD36" s="637" t="s">
        <v>312</v>
      </c>
      <c r="CE36" s="638"/>
      <c r="CF36" s="638"/>
      <c r="CG36" s="638"/>
      <c r="CH36" s="638"/>
      <c r="CI36" s="638"/>
      <c r="CJ36" s="638"/>
      <c r="CK36" s="638"/>
      <c r="CL36" s="638"/>
      <c r="CM36" s="638"/>
      <c r="CN36" s="638"/>
      <c r="CO36" s="638"/>
      <c r="CP36" s="638"/>
      <c r="CQ36" s="639"/>
      <c r="CR36" s="623">
        <v>9652284</v>
      </c>
      <c r="CS36" s="624"/>
      <c r="CT36" s="624"/>
      <c r="CU36" s="624"/>
      <c r="CV36" s="624"/>
      <c r="CW36" s="624"/>
      <c r="CX36" s="624"/>
      <c r="CY36" s="625"/>
      <c r="CZ36" s="657">
        <v>8.1999999999999993</v>
      </c>
      <c r="DA36" s="658"/>
      <c r="DB36" s="658"/>
      <c r="DC36" s="659"/>
      <c r="DD36" s="632">
        <v>8546620</v>
      </c>
      <c r="DE36" s="624"/>
      <c r="DF36" s="624"/>
      <c r="DG36" s="624"/>
      <c r="DH36" s="624"/>
      <c r="DI36" s="624"/>
      <c r="DJ36" s="624"/>
      <c r="DK36" s="625"/>
      <c r="DL36" s="632">
        <v>6753321</v>
      </c>
      <c r="DM36" s="624"/>
      <c r="DN36" s="624"/>
      <c r="DO36" s="624"/>
      <c r="DP36" s="624"/>
      <c r="DQ36" s="624"/>
      <c r="DR36" s="624"/>
      <c r="DS36" s="624"/>
      <c r="DT36" s="624"/>
      <c r="DU36" s="624"/>
      <c r="DV36" s="625"/>
      <c r="DW36" s="628">
        <v>9.1</v>
      </c>
      <c r="DX36" s="653"/>
      <c r="DY36" s="653"/>
      <c r="DZ36" s="653"/>
      <c r="EA36" s="653"/>
      <c r="EB36" s="653"/>
      <c r="EC36" s="654"/>
    </row>
    <row r="37" spans="2:133" ht="11.25" customHeight="1">
      <c r="AQ37" s="702" t="s">
        <v>313</v>
      </c>
      <c r="AR37" s="703"/>
      <c r="AS37" s="703"/>
      <c r="AT37" s="703"/>
      <c r="AU37" s="703"/>
      <c r="AV37" s="703"/>
      <c r="AW37" s="703"/>
      <c r="AX37" s="703"/>
      <c r="AY37" s="704"/>
      <c r="AZ37" s="623">
        <v>2538415</v>
      </c>
      <c r="BA37" s="624"/>
      <c r="BB37" s="624"/>
      <c r="BC37" s="624"/>
      <c r="BD37" s="655"/>
      <c r="BE37" s="655"/>
      <c r="BF37" s="680"/>
      <c r="BG37" s="637" t="s">
        <v>314</v>
      </c>
      <c r="BH37" s="638"/>
      <c r="BI37" s="638"/>
      <c r="BJ37" s="638"/>
      <c r="BK37" s="638"/>
      <c r="BL37" s="638"/>
      <c r="BM37" s="638"/>
      <c r="BN37" s="638"/>
      <c r="BO37" s="638"/>
      <c r="BP37" s="638"/>
      <c r="BQ37" s="638"/>
      <c r="BR37" s="638"/>
      <c r="BS37" s="638"/>
      <c r="BT37" s="638"/>
      <c r="BU37" s="639"/>
      <c r="BV37" s="623">
        <v>50711</v>
      </c>
      <c r="BW37" s="624"/>
      <c r="BX37" s="624"/>
      <c r="BY37" s="624"/>
      <c r="BZ37" s="624"/>
      <c r="CA37" s="624"/>
      <c r="CB37" s="633"/>
      <c r="CD37" s="637" t="s">
        <v>315</v>
      </c>
      <c r="CE37" s="638"/>
      <c r="CF37" s="638"/>
      <c r="CG37" s="638"/>
      <c r="CH37" s="638"/>
      <c r="CI37" s="638"/>
      <c r="CJ37" s="638"/>
      <c r="CK37" s="638"/>
      <c r="CL37" s="638"/>
      <c r="CM37" s="638"/>
      <c r="CN37" s="638"/>
      <c r="CO37" s="638"/>
      <c r="CP37" s="638"/>
      <c r="CQ37" s="639"/>
      <c r="CR37" s="623">
        <v>143167</v>
      </c>
      <c r="CS37" s="655"/>
      <c r="CT37" s="655"/>
      <c r="CU37" s="655"/>
      <c r="CV37" s="655"/>
      <c r="CW37" s="655"/>
      <c r="CX37" s="655"/>
      <c r="CY37" s="656"/>
      <c r="CZ37" s="657">
        <v>0.1</v>
      </c>
      <c r="DA37" s="658"/>
      <c r="DB37" s="658"/>
      <c r="DC37" s="659"/>
      <c r="DD37" s="632">
        <v>142006</v>
      </c>
      <c r="DE37" s="655"/>
      <c r="DF37" s="655"/>
      <c r="DG37" s="655"/>
      <c r="DH37" s="655"/>
      <c r="DI37" s="655"/>
      <c r="DJ37" s="655"/>
      <c r="DK37" s="656"/>
      <c r="DL37" s="632">
        <v>137425</v>
      </c>
      <c r="DM37" s="655"/>
      <c r="DN37" s="655"/>
      <c r="DO37" s="655"/>
      <c r="DP37" s="655"/>
      <c r="DQ37" s="655"/>
      <c r="DR37" s="655"/>
      <c r="DS37" s="655"/>
      <c r="DT37" s="655"/>
      <c r="DU37" s="655"/>
      <c r="DV37" s="656"/>
      <c r="DW37" s="628">
        <v>0.2</v>
      </c>
      <c r="DX37" s="653"/>
      <c r="DY37" s="653"/>
      <c r="DZ37" s="653"/>
      <c r="EA37" s="653"/>
      <c r="EB37" s="653"/>
      <c r="EC37" s="654"/>
    </row>
    <row r="38" spans="2:133" ht="11.25" customHeight="1">
      <c r="AQ38" s="702" t="s">
        <v>316</v>
      </c>
      <c r="AR38" s="703"/>
      <c r="AS38" s="703"/>
      <c r="AT38" s="703"/>
      <c r="AU38" s="703"/>
      <c r="AV38" s="703"/>
      <c r="AW38" s="703"/>
      <c r="AX38" s="703"/>
      <c r="AY38" s="704"/>
      <c r="AZ38" s="623">
        <v>921743</v>
      </c>
      <c r="BA38" s="624"/>
      <c r="BB38" s="624"/>
      <c r="BC38" s="624"/>
      <c r="BD38" s="655"/>
      <c r="BE38" s="655"/>
      <c r="BF38" s="680"/>
      <c r="BG38" s="637" t="s">
        <v>317</v>
      </c>
      <c r="BH38" s="638"/>
      <c r="BI38" s="638"/>
      <c r="BJ38" s="638"/>
      <c r="BK38" s="638"/>
      <c r="BL38" s="638"/>
      <c r="BM38" s="638"/>
      <c r="BN38" s="638"/>
      <c r="BO38" s="638"/>
      <c r="BP38" s="638"/>
      <c r="BQ38" s="638"/>
      <c r="BR38" s="638"/>
      <c r="BS38" s="638"/>
      <c r="BT38" s="638"/>
      <c r="BU38" s="639"/>
      <c r="BV38" s="623">
        <v>88109</v>
      </c>
      <c r="BW38" s="624"/>
      <c r="BX38" s="624"/>
      <c r="BY38" s="624"/>
      <c r="BZ38" s="624"/>
      <c r="CA38" s="624"/>
      <c r="CB38" s="633"/>
      <c r="CD38" s="637" t="s">
        <v>318</v>
      </c>
      <c r="CE38" s="638"/>
      <c r="CF38" s="638"/>
      <c r="CG38" s="638"/>
      <c r="CH38" s="638"/>
      <c r="CI38" s="638"/>
      <c r="CJ38" s="638"/>
      <c r="CK38" s="638"/>
      <c r="CL38" s="638"/>
      <c r="CM38" s="638"/>
      <c r="CN38" s="638"/>
      <c r="CO38" s="638"/>
      <c r="CP38" s="638"/>
      <c r="CQ38" s="639"/>
      <c r="CR38" s="623">
        <v>11751614</v>
      </c>
      <c r="CS38" s="624"/>
      <c r="CT38" s="624"/>
      <c r="CU38" s="624"/>
      <c r="CV38" s="624"/>
      <c r="CW38" s="624"/>
      <c r="CX38" s="624"/>
      <c r="CY38" s="625"/>
      <c r="CZ38" s="657">
        <v>10</v>
      </c>
      <c r="DA38" s="658"/>
      <c r="DB38" s="658"/>
      <c r="DC38" s="659"/>
      <c r="DD38" s="632">
        <v>9647578</v>
      </c>
      <c r="DE38" s="624"/>
      <c r="DF38" s="624"/>
      <c r="DG38" s="624"/>
      <c r="DH38" s="624"/>
      <c r="DI38" s="624"/>
      <c r="DJ38" s="624"/>
      <c r="DK38" s="625"/>
      <c r="DL38" s="632">
        <v>7078554</v>
      </c>
      <c r="DM38" s="624"/>
      <c r="DN38" s="624"/>
      <c r="DO38" s="624"/>
      <c r="DP38" s="624"/>
      <c r="DQ38" s="624"/>
      <c r="DR38" s="624"/>
      <c r="DS38" s="624"/>
      <c r="DT38" s="624"/>
      <c r="DU38" s="624"/>
      <c r="DV38" s="625"/>
      <c r="DW38" s="628">
        <v>9.5</v>
      </c>
      <c r="DX38" s="653"/>
      <c r="DY38" s="653"/>
      <c r="DZ38" s="653"/>
      <c r="EA38" s="653"/>
      <c r="EB38" s="653"/>
      <c r="EC38" s="654"/>
    </row>
    <row r="39" spans="2:133" ht="11.25" customHeight="1">
      <c r="AQ39" s="702" t="s">
        <v>319</v>
      </c>
      <c r="AR39" s="703"/>
      <c r="AS39" s="703"/>
      <c r="AT39" s="703"/>
      <c r="AU39" s="703"/>
      <c r="AV39" s="703"/>
      <c r="AW39" s="703"/>
      <c r="AX39" s="703"/>
      <c r="AY39" s="704"/>
      <c r="AZ39" s="623">
        <v>120540</v>
      </c>
      <c r="BA39" s="624"/>
      <c r="BB39" s="624"/>
      <c r="BC39" s="624"/>
      <c r="BD39" s="655"/>
      <c r="BE39" s="655"/>
      <c r="BF39" s="680"/>
      <c r="BG39" s="708" t="s">
        <v>320</v>
      </c>
      <c r="BH39" s="709"/>
      <c r="BI39" s="709"/>
      <c r="BJ39" s="709"/>
      <c r="BK39" s="709"/>
      <c r="BL39" s="187"/>
      <c r="BM39" s="638" t="s">
        <v>321</v>
      </c>
      <c r="BN39" s="638"/>
      <c r="BO39" s="638"/>
      <c r="BP39" s="638"/>
      <c r="BQ39" s="638"/>
      <c r="BR39" s="638"/>
      <c r="BS39" s="638"/>
      <c r="BT39" s="638"/>
      <c r="BU39" s="639"/>
      <c r="BV39" s="623">
        <v>102</v>
      </c>
      <c r="BW39" s="624"/>
      <c r="BX39" s="624"/>
      <c r="BY39" s="624"/>
      <c r="BZ39" s="624"/>
      <c r="CA39" s="624"/>
      <c r="CB39" s="633"/>
      <c r="CD39" s="637" t="s">
        <v>322</v>
      </c>
      <c r="CE39" s="638"/>
      <c r="CF39" s="638"/>
      <c r="CG39" s="638"/>
      <c r="CH39" s="638"/>
      <c r="CI39" s="638"/>
      <c r="CJ39" s="638"/>
      <c r="CK39" s="638"/>
      <c r="CL39" s="638"/>
      <c r="CM39" s="638"/>
      <c r="CN39" s="638"/>
      <c r="CO39" s="638"/>
      <c r="CP39" s="638"/>
      <c r="CQ39" s="639"/>
      <c r="CR39" s="623">
        <v>18063</v>
      </c>
      <c r="CS39" s="655"/>
      <c r="CT39" s="655"/>
      <c r="CU39" s="655"/>
      <c r="CV39" s="655"/>
      <c r="CW39" s="655"/>
      <c r="CX39" s="655"/>
      <c r="CY39" s="656"/>
      <c r="CZ39" s="657">
        <v>0</v>
      </c>
      <c r="DA39" s="658"/>
      <c r="DB39" s="658"/>
      <c r="DC39" s="659"/>
      <c r="DD39" s="632">
        <v>806</v>
      </c>
      <c r="DE39" s="655"/>
      <c r="DF39" s="655"/>
      <c r="DG39" s="655"/>
      <c r="DH39" s="655"/>
      <c r="DI39" s="655"/>
      <c r="DJ39" s="655"/>
      <c r="DK39" s="656"/>
      <c r="DL39" s="632" t="s">
        <v>109</v>
      </c>
      <c r="DM39" s="655"/>
      <c r="DN39" s="655"/>
      <c r="DO39" s="655"/>
      <c r="DP39" s="655"/>
      <c r="DQ39" s="655"/>
      <c r="DR39" s="655"/>
      <c r="DS39" s="655"/>
      <c r="DT39" s="655"/>
      <c r="DU39" s="655"/>
      <c r="DV39" s="656"/>
      <c r="DW39" s="628" t="s">
        <v>109</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323</v>
      </c>
      <c r="AR40" s="703"/>
      <c r="AS40" s="703"/>
      <c r="AT40" s="703"/>
      <c r="AU40" s="703"/>
      <c r="AV40" s="703"/>
      <c r="AW40" s="703"/>
      <c r="AX40" s="703"/>
      <c r="AY40" s="704"/>
      <c r="AZ40" s="623">
        <v>3670797</v>
      </c>
      <c r="BA40" s="624"/>
      <c r="BB40" s="624"/>
      <c r="BC40" s="624"/>
      <c r="BD40" s="655"/>
      <c r="BE40" s="655"/>
      <c r="BF40" s="680"/>
      <c r="BG40" s="708"/>
      <c r="BH40" s="709"/>
      <c r="BI40" s="709"/>
      <c r="BJ40" s="709"/>
      <c r="BK40" s="709"/>
      <c r="BL40" s="187"/>
      <c r="BM40" s="638" t="s">
        <v>324</v>
      </c>
      <c r="BN40" s="638"/>
      <c r="BO40" s="638"/>
      <c r="BP40" s="638"/>
      <c r="BQ40" s="638"/>
      <c r="BR40" s="638"/>
      <c r="BS40" s="638"/>
      <c r="BT40" s="638"/>
      <c r="BU40" s="639"/>
      <c r="BV40" s="623">
        <v>82</v>
      </c>
      <c r="BW40" s="624"/>
      <c r="BX40" s="624"/>
      <c r="BY40" s="624"/>
      <c r="BZ40" s="624"/>
      <c r="CA40" s="624"/>
      <c r="CB40" s="633"/>
      <c r="CD40" s="637" t="s">
        <v>325</v>
      </c>
      <c r="CE40" s="638"/>
      <c r="CF40" s="638"/>
      <c r="CG40" s="638"/>
      <c r="CH40" s="638"/>
      <c r="CI40" s="638"/>
      <c r="CJ40" s="638"/>
      <c r="CK40" s="638"/>
      <c r="CL40" s="638"/>
      <c r="CM40" s="638"/>
      <c r="CN40" s="638"/>
      <c r="CO40" s="638"/>
      <c r="CP40" s="638"/>
      <c r="CQ40" s="639"/>
      <c r="CR40" s="623">
        <v>2210026</v>
      </c>
      <c r="CS40" s="624"/>
      <c r="CT40" s="624"/>
      <c r="CU40" s="624"/>
      <c r="CV40" s="624"/>
      <c r="CW40" s="624"/>
      <c r="CX40" s="624"/>
      <c r="CY40" s="625"/>
      <c r="CZ40" s="657">
        <v>1.9</v>
      </c>
      <c r="DA40" s="658"/>
      <c r="DB40" s="658"/>
      <c r="DC40" s="659"/>
      <c r="DD40" s="632">
        <v>641585</v>
      </c>
      <c r="DE40" s="624"/>
      <c r="DF40" s="624"/>
      <c r="DG40" s="624"/>
      <c r="DH40" s="624"/>
      <c r="DI40" s="624"/>
      <c r="DJ40" s="624"/>
      <c r="DK40" s="625"/>
      <c r="DL40" s="632" t="s">
        <v>109</v>
      </c>
      <c r="DM40" s="624"/>
      <c r="DN40" s="624"/>
      <c r="DO40" s="624"/>
      <c r="DP40" s="624"/>
      <c r="DQ40" s="624"/>
      <c r="DR40" s="624"/>
      <c r="DS40" s="624"/>
      <c r="DT40" s="624"/>
      <c r="DU40" s="624"/>
      <c r="DV40" s="625"/>
      <c r="DW40" s="628" t="s">
        <v>109</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326</v>
      </c>
      <c r="AR41" s="644"/>
      <c r="AS41" s="644"/>
      <c r="AT41" s="644"/>
      <c r="AU41" s="644"/>
      <c r="AV41" s="644"/>
      <c r="AW41" s="644"/>
      <c r="AX41" s="644"/>
      <c r="AY41" s="645"/>
      <c r="AZ41" s="695">
        <v>6672078</v>
      </c>
      <c r="BA41" s="696"/>
      <c r="BB41" s="696"/>
      <c r="BC41" s="696"/>
      <c r="BD41" s="691"/>
      <c r="BE41" s="691"/>
      <c r="BF41" s="693"/>
      <c r="BG41" s="710"/>
      <c r="BH41" s="711"/>
      <c r="BI41" s="711"/>
      <c r="BJ41" s="711"/>
      <c r="BK41" s="711"/>
      <c r="BL41" s="189"/>
      <c r="BM41" s="644" t="s">
        <v>327</v>
      </c>
      <c r="BN41" s="644"/>
      <c r="BO41" s="644"/>
      <c r="BP41" s="644"/>
      <c r="BQ41" s="644"/>
      <c r="BR41" s="644"/>
      <c r="BS41" s="644"/>
      <c r="BT41" s="644"/>
      <c r="BU41" s="645"/>
      <c r="BV41" s="695">
        <v>261</v>
      </c>
      <c r="BW41" s="696"/>
      <c r="BX41" s="696"/>
      <c r="BY41" s="696"/>
      <c r="BZ41" s="696"/>
      <c r="CA41" s="696"/>
      <c r="CB41" s="705"/>
      <c r="CD41" s="637" t="s">
        <v>328</v>
      </c>
      <c r="CE41" s="638"/>
      <c r="CF41" s="638"/>
      <c r="CG41" s="638"/>
      <c r="CH41" s="638"/>
      <c r="CI41" s="638"/>
      <c r="CJ41" s="638"/>
      <c r="CK41" s="638"/>
      <c r="CL41" s="638"/>
      <c r="CM41" s="638"/>
      <c r="CN41" s="638"/>
      <c r="CO41" s="638"/>
      <c r="CP41" s="638"/>
      <c r="CQ41" s="639"/>
      <c r="CR41" s="623" t="s">
        <v>208</v>
      </c>
      <c r="CS41" s="655"/>
      <c r="CT41" s="655"/>
      <c r="CU41" s="655"/>
      <c r="CV41" s="655"/>
      <c r="CW41" s="655"/>
      <c r="CX41" s="655"/>
      <c r="CY41" s="656"/>
      <c r="CZ41" s="657" t="s">
        <v>208</v>
      </c>
      <c r="DA41" s="658"/>
      <c r="DB41" s="658"/>
      <c r="DC41" s="659"/>
      <c r="DD41" s="632" t="s">
        <v>208</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330</v>
      </c>
      <c r="CE42" s="621"/>
      <c r="CF42" s="621"/>
      <c r="CG42" s="621"/>
      <c r="CH42" s="621"/>
      <c r="CI42" s="621"/>
      <c r="CJ42" s="621"/>
      <c r="CK42" s="621"/>
      <c r="CL42" s="621"/>
      <c r="CM42" s="621"/>
      <c r="CN42" s="621"/>
      <c r="CO42" s="621"/>
      <c r="CP42" s="621"/>
      <c r="CQ42" s="622"/>
      <c r="CR42" s="623">
        <v>13748503</v>
      </c>
      <c r="CS42" s="624"/>
      <c r="CT42" s="624"/>
      <c r="CU42" s="624"/>
      <c r="CV42" s="624"/>
      <c r="CW42" s="624"/>
      <c r="CX42" s="624"/>
      <c r="CY42" s="625"/>
      <c r="CZ42" s="657">
        <v>11.6</v>
      </c>
      <c r="DA42" s="706"/>
      <c r="DB42" s="706"/>
      <c r="DC42" s="707"/>
      <c r="DD42" s="632">
        <v>6593852</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332</v>
      </c>
      <c r="CE43" s="621"/>
      <c r="CF43" s="621"/>
      <c r="CG43" s="621"/>
      <c r="CH43" s="621"/>
      <c r="CI43" s="621"/>
      <c r="CJ43" s="621"/>
      <c r="CK43" s="621"/>
      <c r="CL43" s="621"/>
      <c r="CM43" s="621"/>
      <c r="CN43" s="621"/>
      <c r="CO43" s="621"/>
      <c r="CP43" s="621"/>
      <c r="CQ43" s="622"/>
      <c r="CR43" s="623">
        <v>398685</v>
      </c>
      <c r="CS43" s="655"/>
      <c r="CT43" s="655"/>
      <c r="CU43" s="655"/>
      <c r="CV43" s="655"/>
      <c r="CW43" s="655"/>
      <c r="CX43" s="655"/>
      <c r="CY43" s="656"/>
      <c r="CZ43" s="657">
        <v>0.3</v>
      </c>
      <c r="DA43" s="658"/>
      <c r="DB43" s="658"/>
      <c r="DC43" s="659"/>
      <c r="DD43" s="632">
        <v>398509</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333</v>
      </c>
      <c r="CD44" s="729" t="s">
        <v>286</v>
      </c>
      <c r="CE44" s="730"/>
      <c r="CF44" s="620" t="s">
        <v>334</v>
      </c>
      <c r="CG44" s="621"/>
      <c r="CH44" s="621"/>
      <c r="CI44" s="621"/>
      <c r="CJ44" s="621"/>
      <c r="CK44" s="621"/>
      <c r="CL44" s="621"/>
      <c r="CM44" s="621"/>
      <c r="CN44" s="621"/>
      <c r="CO44" s="621"/>
      <c r="CP44" s="621"/>
      <c r="CQ44" s="622"/>
      <c r="CR44" s="623">
        <v>13720831</v>
      </c>
      <c r="CS44" s="624"/>
      <c r="CT44" s="624"/>
      <c r="CU44" s="624"/>
      <c r="CV44" s="624"/>
      <c r="CW44" s="624"/>
      <c r="CX44" s="624"/>
      <c r="CY44" s="625"/>
      <c r="CZ44" s="657">
        <v>11.6</v>
      </c>
      <c r="DA44" s="706"/>
      <c r="DB44" s="706"/>
      <c r="DC44" s="707"/>
      <c r="DD44" s="632">
        <v>6566542</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335</v>
      </c>
      <c r="CG45" s="621"/>
      <c r="CH45" s="621"/>
      <c r="CI45" s="621"/>
      <c r="CJ45" s="621"/>
      <c r="CK45" s="621"/>
      <c r="CL45" s="621"/>
      <c r="CM45" s="621"/>
      <c r="CN45" s="621"/>
      <c r="CO45" s="621"/>
      <c r="CP45" s="621"/>
      <c r="CQ45" s="622"/>
      <c r="CR45" s="623">
        <v>4391639</v>
      </c>
      <c r="CS45" s="655"/>
      <c r="CT45" s="655"/>
      <c r="CU45" s="655"/>
      <c r="CV45" s="655"/>
      <c r="CW45" s="655"/>
      <c r="CX45" s="655"/>
      <c r="CY45" s="656"/>
      <c r="CZ45" s="657">
        <v>3.7</v>
      </c>
      <c r="DA45" s="658"/>
      <c r="DB45" s="658"/>
      <c r="DC45" s="659"/>
      <c r="DD45" s="632">
        <v>362679</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336</v>
      </c>
      <c r="CG46" s="621"/>
      <c r="CH46" s="621"/>
      <c r="CI46" s="621"/>
      <c r="CJ46" s="621"/>
      <c r="CK46" s="621"/>
      <c r="CL46" s="621"/>
      <c r="CM46" s="621"/>
      <c r="CN46" s="621"/>
      <c r="CO46" s="621"/>
      <c r="CP46" s="621"/>
      <c r="CQ46" s="622"/>
      <c r="CR46" s="623">
        <v>9075548</v>
      </c>
      <c r="CS46" s="624"/>
      <c r="CT46" s="624"/>
      <c r="CU46" s="624"/>
      <c r="CV46" s="624"/>
      <c r="CW46" s="624"/>
      <c r="CX46" s="624"/>
      <c r="CY46" s="625"/>
      <c r="CZ46" s="657">
        <v>7.7</v>
      </c>
      <c r="DA46" s="706"/>
      <c r="DB46" s="706"/>
      <c r="DC46" s="707"/>
      <c r="DD46" s="632">
        <v>6118219</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337</v>
      </c>
      <c r="CG47" s="621"/>
      <c r="CH47" s="621"/>
      <c r="CI47" s="621"/>
      <c r="CJ47" s="621"/>
      <c r="CK47" s="621"/>
      <c r="CL47" s="621"/>
      <c r="CM47" s="621"/>
      <c r="CN47" s="621"/>
      <c r="CO47" s="621"/>
      <c r="CP47" s="621"/>
      <c r="CQ47" s="622"/>
      <c r="CR47" s="623">
        <v>27672</v>
      </c>
      <c r="CS47" s="655"/>
      <c r="CT47" s="655"/>
      <c r="CU47" s="655"/>
      <c r="CV47" s="655"/>
      <c r="CW47" s="655"/>
      <c r="CX47" s="655"/>
      <c r="CY47" s="656"/>
      <c r="CZ47" s="657">
        <v>0</v>
      </c>
      <c r="DA47" s="658"/>
      <c r="DB47" s="658"/>
      <c r="DC47" s="659"/>
      <c r="DD47" s="632">
        <v>27310</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338</v>
      </c>
      <c r="CG48" s="621"/>
      <c r="CH48" s="621"/>
      <c r="CI48" s="621"/>
      <c r="CJ48" s="621"/>
      <c r="CK48" s="621"/>
      <c r="CL48" s="621"/>
      <c r="CM48" s="621"/>
      <c r="CN48" s="621"/>
      <c r="CO48" s="621"/>
      <c r="CP48" s="621"/>
      <c r="CQ48" s="622"/>
      <c r="CR48" s="623" t="s">
        <v>109</v>
      </c>
      <c r="CS48" s="624"/>
      <c r="CT48" s="624"/>
      <c r="CU48" s="624"/>
      <c r="CV48" s="624"/>
      <c r="CW48" s="624"/>
      <c r="CX48" s="624"/>
      <c r="CY48" s="625"/>
      <c r="CZ48" s="657" t="s">
        <v>109</v>
      </c>
      <c r="DA48" s="706"/>
      <c r="DB48" s="706"/>
      <c r="DC48" s="707"/>
      <c r="DD48" s="632" t="s">
        <v>109</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339</v>
      </c>
      <c r="CE49" s="667"/>
      <c r="CF49" s="667"/>
      <c r="CG49" s="667"/>
      <c r="CH49" s="667"/>
      <c r="CI49" s="667"/>
      <c r="CJ49" s="667"/>
      <c r="CK49" s="667"/>
      <c r="CL49" s="667"/>
      <c r="CM49" s="667"/>
      <c r="CN49" s="667"/>
      <c r="CO49" s="667"/>
      <c r="CP49" s="667"/>
      <c r="CQ49" s="668"/>
      <c r="CR49" s="695">
        <v>118074888</v>
      </c>
      <c r="CS49" s="691"/>
      <c r="CT49" s="691"/>
      <c r="CU49" s="691"/>
      <c r="CV49" s="691"/>
      <c r="CW49" s="691"/>
      <c r="CX49" s="691"/>
      <c r="CY49" s="718"/>
      <c r="CZ49" s="719">
        <v>100</v>
      </c>
      <c r="DA49" s="720"/>
      <c r="DB49" s="720"/>
      <c r="DC49" s="721"/>
      <c r="DD49" s="722">
        <v>79955277</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BN14" sqref="BN14"/>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341</v>
      </c>
      <c r="DK2" s="765"/>
      <c r="DL2" s="765"/>
      <c r="DM2" s="765"/>
      <c r="DN2" s="765"/>
      <c r="DO2" s="766"/>
      <c r="DP2" s="200"/>
      <c r="DQ2" s="764" t="s">
        <v>342</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343</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345</v>
      </c>
      <c r="B5" s="759"/>
      <c r="C5" s="759"/>
      <c r="D5" s="759"/>
      <c r="E5" s="759"/>
      <c r="F5" s="759"/>
      <c r="G5" s="759"/>
      <c r="H5" s="759"/>
      <c r="I5" s="759"/>
      <c r="J5" s="759"/>
      <c r="K5" s="759"/>
      <c r="L5" s="759"/>
      <c r="M5" s="759"/>
      <c r="N5" s="759"/>
      <c r="O5" s="759"/>
      <c r="P5" s="760"/>
      <c r="Q5" s="735" t="s">
        <v>346</v>
      </c>
      <c r="R5" s="736"/>
      <c r="S5" s="736"/>
      <c r="T5" s="736"/>
      <c r="U5" s="737"/>
      <c r="V5" s="735" t="s">
        <v>347</v>
      </c>
      <c r="W5" s="736"/>
      <c r="X5" s="736"/>
      <c r="Y5" s="736"/>
      <c r="Z5" s="737"/>
      <c r="AA5" s="735" t="s">
        <v>348</v>
      </c>
      <c r="AB5" s="736"/>
      <c r="AC5" s="736"/>
      <c r="AD5" s="736"/>
      <c r="AE5" s="736"/>
      <c r="AF5" s="768" t="s">
        <v>349</v>
      </c>
      <c r="AG5" s="736"/>
      <c r="AH5" s="736"/>
      <c r="AI5" s="736"/>
      <c r="AJ5" s="747"/>
      <c r="AK5" s="736" t="s">
        <v>350</v>
      </c>
      <c r="AL5" s="736"/>
      <c r="AM5" s="736"/>
      <c r="AN5" s="736"/>
      <c r="AO5" s="737"/>
      <c r="AP5" s="735" t="s">
        <v>351</v>
      </c>
      <c r="AQ5" s="736"/>
      <c r="AR5" s="736"/>
      <c r="AS5" s="736"/>
      <c r="AT5" s="737"/>
      <c r="AU5" s="735" t="s">
        <v>352</v>
      </c>
      <c r="AV5" s="736"/>
      <c r="AW5" s="736"/>
      <c r="AX5" s="736"/>
      <c r="AY5" s="747"/>
      <c r="AZ5" s="207"/>
      <c r="BA5" s="207"/>
      <c r="BB5" s="207"/>
      <c r="BC5" s="207"/>
      <c r="BD5" s="207"/>
      <c r="BE5" s="208"/>
      <c r="BF5" s="208"/>
      <c r="BG5" s="208"/>
      <c r="BH5" s="208"/>
      <c r="BI5" s="208"/>
      <c r="BJ5" s="208"/>
      <c r="BK5" s="208"/>
      <c r="BL5" s="208"/>
      <c r="BM5" s="208"/>
      <c r="BN5" s="208"/>
      <c r="BO5" s="208"/>
      <c r="BP5" s="208"/>
      <c r="BQ5" s="758" t="s">
        <v>353</v>
      </c>
      <c r="BR5" s="759"/>
      <c r="BS5" s="759"/>
      <c r="BT5" s="759"/>
      <c r="BU5" s="759"/>
      <c r="BV5" s="759"/>
      <c r="BW5" s="759"/>
      <c r="BX5" s="759"/>
      <c r="BY5" s="759"/>
      <c r="BZ5" s="759"/>
      <c r="CA5" s="759"/>
      <c r="CB5" s="759"/>
      <c r="CC5" s="759"/>
      <c r="CD5" s="759"/>
      <c r="CE5" s="759"/>
      <c r="CF5" s="759"/>
      <c r="CG5" s="760"/>
      <c r="CH5" s="735" t="s">
        <v>354</v>
      </c>
      <c r="CI5" s="736"/>
      <c r="CJ5" s="736"/>
      <c r="CK5" s="736"/>
      <c r="CL5" s="737"/>
      <c r="CM5" s="735" t="s">
        <v>355</v>
      </c>
      <c r="CN5" s="736"/>
      <c r="CO5" s="736"/>
      <c r="CP5" s="736"/>
      <c r="CQ5" s="737"/>
      <c r="CR5" s="735" t="s">
        <v>356</v>
      </c>
      <c r="CS5" s="736"/>
      <c r="CT5" s="736"/>
      <c r="CU5" s="736"/>
      <c r="CV5" s="737"/>
      <c r="CW5" s="735" t="s">
        <v>357</v>
      </c>
      <c r="CX5" s="736"/>
      <c r="CY5" s="736"/>
      <c r="CZ5" s="736"/>
      <c r="DA5" s="737"/>
      <c r="DB5" s="735" t="s">
        <v>358</v>
      </c>
      <c r="DC5" s="736"/>
      <c r="DD5" s="736"/>
      <c r="DE5" s="736"/>
      <c r="DF5" s="737"/>
      <c r="DG5" s="741" t="s">
        <v>359</v>
      </c>
      <c r="DH5" s="742"/>
      <c r="DI5" s="742"/>
      <c r="DJ5" s="742"/>
      <c r="DK5" s="743"/>
      <c r="DL5" s="741" t="s">
        <v>360</v>
      </c>
      <c r="DM5" s="742"/>
      <c r="DN5" s="742"/>
      <c r="DO5" s="742"/>
      <c r="DP5" s="743"/>
      <c r="DQ5" s="735" t="s">
        <v>361</v>
      </c>
      <c r="DR5" s="736"/>
      <c r="DS5" s="736"/>
      <c r="DT5" s="736"/>
      <c r="DU5" s="737"/>
      <c r="DV5" s="735" t="s">
        <v>352</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362</v>
      </c>
      <c r="C7" s="750"/>
      <c r="D7" s="750"/>
      <c r="E7" s="750"/>
      <c r="F7" s="750"/>
      <c r="G7" s="750"/>
      <c r="H7" s="750"/>
      <c r="I7" s="750"/>
      <c r="J7" s="750"/>
      <c r="K7" s="750"/>
      <c r="L7" s="750"/>
      <c r="M7" s="750"/>
      <c r="N7" s="750"/>
      <c r="O7" s="750"/>
      <c r="P7" s="751"/>
      <c r="Q7" s="752">
        <v>122568</v>
      </c>
      <c r="R7" s="753"/>
      <c r="S7" s="753"/>
      <c r="T7" s="753"/>
      <c r="U7" s="753"/>
      <c r="V7" s="753">
        <v>118115</v>
      </c>
      <c r="W7" s="753"/>
      <c r="X7" s="753"/>
      <c r="Y7" s="753"/>
      <c r="Z7" s="753"/>
      <c r="AA7" s="753">
        <v>4453</v>
      </c>
      <c r="AB7" s="753"/>
      <c r="AC7" s="753"/>
      <c r="AD7" s="753"/>
      <c r="AE7" s="754"/>
      <c r="AF7" s="755">
        <v>4213</v>
      </c>
      <c r="AG7" s="756"/>
      <c r="AH7" s="756"/>
      <c r="AI7" s="756"/>
      <c r="AJ7" s="757"/>
      <c r="AK7" s="792">
        <v>3037</v>
      </c>
      <c r="AL7" s="793"/>
      <c r="AM7" s="793"/>
      <c r="AN7" s="793"/>
      <c r="AO7" s="793"/>
      <c r="AP7" s="793">
        <v>100169</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554</v>
      </c>
      <c r="BT7" s="797"/>
      <c r="BU7" s="797"/>
      <c r="BV7" s="797"/>
      <c r="BW7" s="797"/>
      <c r="BX7" s="797"/>
      <c r="BY7" s="797"/>
      <c r="BZ7" s="797"/>
      <c r="CA7" s="797"/>
      <c r="CB7" s="797"/>
      <c r="CC7" s="797"/>
      <c r="CD7" s="797"/>
      <c r="CE7" s="797"/>
      <c r="CF7" s="797"/>
      <c r="CG7" s="798"/>
      <c r="CH7" s="789">
        <v>0</v>
      </c>
      <c r="CI7" s="790"/>
      <c r="CJ7" s="790"/>
      <c r="CK7" s="790"/>
      <c r="CL7" s="791"/>
      <c r="CM7" s="789">
        <v>48</v>
      </c>
      <c r="CN7" s="790"/>
      <c r="CO7" s="790"/>
      <c r="CP7" s="790"/>
      <c r="CQ7" s="791"/>
      <c r="CR7" s="789">
        <v>8</v>
      </c>
      <c r="CS7" s="790"/>
      <c r="CT7" s="790"/>
      <c r="CU7" s="790"/>
      <c r="CV7" s="791"/>
      <c r="CW7" s="789" t="s">
        <v>547</v>
      </c>
      <c r="CX7" s="790"/>
      <c r="CY7" s="790"/>
      <c r="CZ7" s="790"/>
      <c r="DA7" s="791"/>
      <c r="DB7" s="789" t="s">
        <v>547</v>
      </c>
      <c r="DC7" s="790"/>
      <c r="DD7" s="790"/>
      <c r="DE7" s="790"/>
      <c r="DF7" s="791"/>
      <c r="DG7" s="789" t="s">
        <v>547</v>
      </c>
      <c r="DH7" s="790"/>
      <c r="DI7" s="790"/>
      <c r="DJ7" s="790"/>
      <c r="DK7" s="791"/>
      <c r="DL7" s="789" t="s">
        <v>547</v>
      </c>
      <c r="DM7" s="790"/>
      <c r="DN7" s="790"/>
      <c r="DO7" s="790"/>
      <c r="DP7" s="791"/>
      <c r="DQ7" s="789" t="s">
        <v>547</v>
      </c>
      <c r="DR7" s="790"/>
      <c r="DS7" s="790"/>
      <c r="DT7" s="790"/>
      <c r="DU7" s="791"/>
      <c r="DV7" s="770"/>
      <c r="DW7" s="771"/>
      <c r="DX7" s="771"/>
      <c r="DY7" s="771"/>
      <c r="DZ7" s="772"/>
      <c r="EA7" s="205"/>
    </row>
    <row r="8" spans="1:131" s="206" customFormat="1" ht="26.25" customHeight="1">
      <c r="A8" s="212">
        <v>2</v>
      </c>
      <c r="B8" s="773" t="s">
        <v>363</v>
      </c>
      <c r="C8" s="774"/>
      <c r="D8" s="774"/>
      <c r="E8" s="774"/>
      <c r="F8" s="774"/>
      <c r="G8" s="774"/>
      <c r="H8" s="774"/>
      <c r="I8" s="774"/>
      <c r="J8" s="774"/>
      <c r="K8" s="774"/>
      <c r="L8" s="774"/>
      <c r="M8" s="774"/>
      <c r="N8" s="774"/>
      <c r="O8" s="774"/>
      <c r="P8" s="775"/>
      <c r="Q8" s="776">
        <v>63</v>
      </c>
      <c r="R8" s="777"/>
      <c r="S8" s="777"/>
      <c r="T8" s="777"/>
      <c r="U8" s="777"/>
      <c r="V8" s="777">
        <v>47</v>
      </c>
      <c r="W8" s="777"/>
      <c r="X8" s="777"/>
      <c r="Y8" s="777"/>
      <c r="Z8" s="777"/>
      <c r="AA8" s="777">
        <v>16</v>
      </c>
      <c r="AB8" s="777"/>
      <c r="AC8" s="777"/>
      <c r="AD8" s="777"/>
      <c r="AE8" s="778"/>
      <c r="AF8" s="779">
        <v>10</v>
      </c>
      <c r="AG8" s="780"/>
      <c r="AH8" s="780"/>
      <c r="AI8" s="780"/>
      <c r="AJ8" s="781"/>
      <c r="AK8" s="782">
        <v>0</v>
      </c>
      <c r="AL8" s="783"/>
      <c r="AM8" s="783"/>
      <c r="AN8" s="783"/>
      <c r="AO8" s="783"/>
      <c r="AP8" s="783">
        <v>89</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555</v>
      </c>
      <c r="BT8" s="787"/>
      <c r="BU8" s="787"/>
      <c r="BV8" s="787"/>
      <c r="BW8" s="787"/>
      <c r="BX8" s="787"/>
      <c r="BY8" s="787"/>
      <c r="BZ8" s="787"/>
      <c r="CA8" s="787"/>
      <c r="CB8" s="787"/>
      <c r="CC8" s="787"/>
      <c r="CD8" s="787"/>
      <c r="CE8" s="787"/>
      <c r="CF8" s="787"/>
      <c r="CG8" s="788"/>
      <c r="CH8" s="799" t="s">
        <v>547</v>
      </c>
      <c r="CI8" s="800"/>
      <c r="CJ8" s="800"/>
      <c r="CK8" s="800"/>
      <c r="CL8" s="801"/>
      <c r="CM8" s="799">
        <v>261</v>
      </c>
      <c r="CN8" s="800"/>
      <c r="CO8" s="800"/>
      <c r="CP8" s="800"/>
      <c r="CQ8" s="801"/>
      <c r="CR8" s="799">
        <v>255</v>
      </c>
      <c r="CS8" s="800"/>
      <c r="CT8" s="800"/>
      <c r="CU8" s="800"/>
      <c r="CV8" s="801"/>
      <c r="CW8" s="799">
        <v>55</v>
      </c>
      <c r="CX8" s="800"/>
      <c r="CY8" s="800"/>
      <c r="CZ8" s="800"/>
      <c r="DA8" s="801"/>
      <c r="DB8" s="799" t="s">
        <v>547</v>
      </c>
      <c r="DC8" s="800"/>
      <c r="DD8" s="800"/>
      <c r="DE8" s="800"/>
      <c r="DF8" s="801"/>
      <c r="DG8" s="799" t="s">
        <v>547</v>
      </c>
      <c r="DH8" s="800"/>
      <c r="DI8" s="800"/>
      <c r="DJ8" s="800"/>
      <c r="DK8" s="801"/>
      <c r="DL8" s="799" t="s">
        <v>547</v>
      </c>
      <c r="DM8" s="800"/>
      <c r="DN8" s="800"/>
      <c r="DO8" s="800"/>
      <c r="DP8" s="801"/>
      <c r="DQ8" s="799" t="s">
        <v>547</v>
      </c>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556</v>
      </c>
      <c r="BT9" s="787"/>
      <c r="BU9" s="787"/>
      <c r="BV9" s="787"/>
      <c r="BW9" s="787"/>
      <c r="BX9" s="787"/>
      <c r="BY9" s="787"/>
      <c r="BZ9" s="787"/>
      <c r="CA9" s="787"/>
      <c r="CB9" s="787"/>
      <c r="CC9" s="787"/>
      <c r="CD9" s="787"/>
      <c r="CE9" s="787"/>
      <c r="CF9" s="787"/>
      <c r="CG9" s="788"/>
      <c r="CH9" s="799">
        <v>-2</v>
      </c>
      <c r="CI9" s="800"/>
      <c r="CJ9" s="800"/>
      <c r="CK9" s="800"/>
      <c r="CL9" s="801"/>
      <c r="CM9" s="799">
        <v>171</v>
      </c>
      <c r="CN9" s="800"/>
      <c r="CO9" s="800"/>
      <c r="CP9" s="800"/>
      <c r="CQ9" s="801"/>
      <c r="CR9" s="799">
        <v>30</v>
      </c>
      <c r="CS9" s="800"/>
      <c r="CT9" s="800"/>
      <c r="CU9" s="800"/>
      <c r="CV9" s="801"/>
      <c r="CW9" s="799">
        <v>113</v>
      </c>
      <c r="CX9" s="800"/>
      <c r="CY9" s="800"/>
      <c r="CZ9" s="800"/>
      <c r="DA9" s="801"/>
      <c r="DB9" s="799" t="s">
        <v>547</v>
      </c>
      <c r="DC9" s="800"/>
      <c r="DD9" s="800"/>
      <c r="DE9" s="800"/>
      <c r="DF9" s="801"/>
      <c r="DG9" s="799" t="s">
        <v>547</v>
      </c>
      <c r="DH9" s="800"/>
      <c r="DI9" s="800"/>
      <c r="DJ9" s="800"/>
      <c r="DK9" s="801"/>
      <c r="DL9" s="799" t="s">
        <v>547</v>
      </c>
      <c r="DM9" s="800"/>
      <c r="DN9" s="800"/>
      <c r="DO9" s="800"/>
      <c r="DP9" s="801"/>
      <c r="DQ9" s="799" t="s">
        <v>547</v>
      </c>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t="s">
        <v>557</v>
      </c>
      <c r="BT10" s="787"/>
      <c r="BU10" s="787"/>
      <c r="BV10" s="787"/>
      <c r="BW10" s="787"/>
      <c r="BX10" s="787"/>
      <c r="BY10" s="787"/>
      <c r="BZ10" s="787"/>
      <c r="CA10" s="787"/>
      <c r="CB10" s="787"/>
      <c r="CC10" s="787"/>
      <c r="CD10" s="787"/>
      <c r="CE10" s="787"/>
      <c r="CF10" s="787"/>
      <c r="CG10" s="788"/>
      <c r="CH10" s="799">
        <v>0</v>
      </c>
      <c r="CI10" s="800"/>
      <c r="CJ10" s="800"/>
      <c r="CK10" s="800"/>
      <c r="CL10" s="801"/>
      <c r="CM10" s="799">
        <v>15</v>
      </c>
      <c r="CN10" s="800"/>
      <c r="CO10" s="800"/>
      <c r="CP10" s="800"/>
      <c r="CQ10" s="801"/>
      <c r="CR10" s="799">
        <v>10</v>
      </c>
      <c r="CS10" s="800"/>
      <c r="CT10" s="800"/>
      <c r="CU10" s="800"/>
      <c r="CV10" s="801"/>
      <c r="CW10" s="799">
        <v>69</v>
      </c>
      <c r="CX10" s="800"/>
      <c r="CY10" s="800"/>
      <c r="CZ10" s="800"/>
      <c r="DA10" s="801"/>
      <c r="DB10" s="799" t="s">
        <v>547</v>
      </c>
      <c r="DC10" s="800"/>
      <c r="DD10" s="800"/>
      <c r="DE10" s="800"/>
      <c r="DF10" s="801"/>
      <c r="DG10" s="799" t="s">
        <v>547</v>
      </c>
      <c r="DH10" s="800"/>
      <c r="DI10" s="800"/>
      <c r="DJ10" s="800"/>
      <c r="DK10" s="801"/>
      <c r="DL10" s="799" t="s">
        <v>547</v>
      </c>
      <c r="DM10" s="800"/>
      <c r="DN10" s="800"/>
      <c r="DO10" s="800"/>
      <c r="DP10" s="801"/>
      <c r="DQ10" s="799" t="s">
        <v>547</v>
      </c>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t="s">
        <v>558</v>
      </c>
      <c r="BT11" s="787"/>
      <c r="BU11" s="787"/>
      <c r="BV11" s="787"/>
      <c r="BW11" s="787"/>
      <c r="BX11" s="787"/>
      <c r="BY11" s="787"/>
      <c r="BZ11" s="787"/>
      <c r="CA11" s="787"/>
      <c r="CB11" s="787"/>
      <c r="CC11" s="787"/>
      <c r="CD11" s="787"/>
      <c r="CE11" s="787"/>
      <c r="CF11" s="787"/>
      <c r="CG11" s="788"/>
      <c r="CH11" s="799">
        <v>13</v>
      </c>
      <c r="CI11" s="800"/>
      <c r="CJ11" s="800"/>
      <c r="CK11" s="800"/>
      <c r="CL11" s="801"/>
      <c r="CM11" s="799">
        <v>194</v>
      </c>
      <c r="CN11" s="800"/>
      <c r="CO11" s="800"/>
      <c r="CP11" s="800"/>
      <c r="CQ11" s="801"/>
      <c r="CR11" s="799">
        <v>65</v>
      </c>
      <c r="CS11" s="800"/>
      <c r="CT11" s="800"/>
      <c r="CU11" s="800"/>
      <c r="CV11" s="801"/>
      <c r="CW11" s="799">
        <v>139</v>
      </c>
      <c r="CX11" s="800"/>
      <c r="CY11" s="800"/>
      <c r="CZ11" s="800"/>
      <c r="DA11" s="801"/>
      <c r="DB11" s="799" t="s">
        <v>547</v>
      </c>
      <c r="DC11" s="800"/>
      <c r="DD11" s="800"/>
      <c r="DE11" s="800"/>
      <c r="DF11" s="801"/>
      <c r="DG11" s="799" t="s">
        <v>547</v>
      </c>
      <c r="DH11" s="800"/>
      <c r="DI11" s="800"/>
      <c r="DJ11" s="800"/>
      <c r="DK11" s="801"/>
      <c r="DL11" s="799" t="s">
        <v>547</v>
      </c>
      <c r="DM11" s="800"/>
      <c r="DN11" s="800"/>
      <c r="DO11" s="800"/>
      <c r="DP11" s="801"/>
      <c r="DQ11" s="799" t="s">
        <v>547</v>
      </c>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t="s">
        <v>559</v>
      </c>
      <c r="BT12" s="787"/>
      <c r="BU12" s="787"/>
      <c r="BV12" s="787"/>
      <c r="BW12" s="787"/>
      <c r="BX12" s="787"/>
      <c r="BY12" s="787"/>
      <c r="BZ12" s="787"/>
      <c r="CA12" s="787"/>
      <c r="CB12" s="787"/>
      <c r="CC12" s="787"/>
      <c r="CD12" s="787"/>
      <c r="CE12" s="787"/>
      <c r="CF12" s="787"/>
      <c r="CG12" s="788"/>
      <c r="CH12" s="799">
        <v>0</v>
      </c>
      <c r="CI12" s="800"/>
      <c r="CJ12" s="800"/>
      <c r="CK12" s="800"/>
      <c r="CL12" s="801"/>
      <c r="CM12" s="799">
        <v>261</v>
      </c>
      <c r="CN12" s="800"/>
      <c r="CO12" s="800"/>
      <c r="CP12" s="800"/>
      <c r="CQ12" s="801"/>
      <c r="CR12" s="799">
        <v>84</v>
      </c>
      <c r="CS12" s="800"/>
      <c r="CT12" s="800"/>
      <c r="CU12" s="800"/>
      <c r="CV12" s="801"/>
      <c r="CW12" s="799">
        <v>50</v>
      </c>
      <c r="CX12" s="800"/>
      <c r="CY12" s="800"/>
      <c r="CZ12" s="800"/>
      <c r="DA12" s="801"/>
      <c r="DB12" s="799" t="s">
        <v>547</v>
      </c>
      <c r="DC12" s="800"/>
      <c r="DD12" s="800"/>
      <c r="DE12" s="800"/>
      <c r="DF12" s="801"/>
      <c r="DG12" s="799" t="s">
        <v>547</v>
      </c>
      <c r="DH12" s="800"/>
      <c r="DI12" s="800"/>
      <c r="DJ12" s="800"/>
      <c r="DK12" s="801"/>
      <c r="DL12" s="799" t="s">
        <v>547</v>
      </c>
      <c r="DM12" s="800"/>
      <c r="DN12" s="800"/>
      <c r="DO12" s="800"/>
      <c r="DP12" s="801"/>
      <c r="DQ12" s="799" t="s">
        <v>547</v>
      </c>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t="s">
        <v>560</v>
      </c>
      <c r="BT13" s="787"/>
      <c r="BU13" s="787"/>
      <c r="BV13" s="787"/>
      <c r="BW13" s="787"/>
      <c r="BX13" s="787"/>
      <c r="BY13" s="787"/>
      <c r="BZ13" s="787"/>
      <c r="CA13" s="787"/>
      <c r="CB13" s="787"/>
      <c r="CC13" s="787"/>
      <c r="CD13" s="787"/>
      <c r="CE13" s="787"/>
      <c r="CF13" s="787"/>
      <c r="CG13" s="788"/>
      <c r="CH13" s="799">
        <v>-2</v>
      </c>
      <c r="CI13" s="800"/>
      <c r="CJ13" s="800"/>
      <c r="CK13" s="800"/>
      <c r="CL13" s="801"/>
      <c r="CM13" s="799">
        <v>1148</v>
      </c>
      <c r="CN13" s="800"/>
      <c r="CO13" s="800"/>
      <c r="CP13" s="800"/>
      <c r="CQ13" s="801"/>
      <c r="CR13" s="799">
        <v>300</v>
      </c>
      <c r="CS13" s="800"/>
      <c r="CT13" s="800"/>
      <c r="CU13" s="800"/>
      <c r="CV13" s="801"/>
      <c r="CW13" s="799" t="s">
        <v>547</v>
      </c>
      <c r="CX13" s="800"/>
      <c r="CY13" s="800"/>
      <c r="CZ13" s="800"/>
      <c r="DA13" s="801"/>
      <c r="DB13" s="799" t="s">
        <v>547</v>
      </c>
      <c r="DC13" s="800"/>
      <c r="DD13" s="800"/>
      <c r="DE13" s="800"/>
      <c r="DF13" s="801"/>
      <c r="DG13" s="799" t="s">
        <v>547</v>
      </c>
      <c r="DH13" s="800"/>
      <c r="DI13" s="800"/>
      <c r="DJ13" s="800"/>
      <c r="DK13" s="801"/>
      <c r="DL13" s="799" t="s">
        <v>547</v>
      </c>
      <c r="DM13" s="800"/>
      <c r="DN13" s="800"/>
      <c r="DO13" s="800"/>
      <c r="DP13" s="801"/>
      <c r="DQ13" s="799" t="s">
        <v>547</v>
      </c>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t="s">
        <v>561</v>
      </c>
      <c r="BT14" s="787"/>
      <c r="BU14" s="787"/>
      <c r="BV14" s="787"/>
      <c r="BW14" s="787"/>
      <c r="BX14" s="787"/>
      <c r="BY14" s="787"/>
      <c r="BZ14" s="787"/>
      <c r="CA14" s="787"/>
      <c r="CB14" s="787"/>
      <c r="CC14" s="787"/>
      <c r="CD14" s="787"/>
      <c r="CE14" s="787"/>
      <c r="CF14" s="787"/>
      <c r="CG14" s="788"/>
      <c r="CH14" s="799">
        <v>144</v>
      </c>
      <c r="CI14" s="800"/>
      <c r="CJ14" s="800"/>
      <c r="CK14" s="800"/>
      <c r="CL14" s="801"/>
      <c r="CM14" s="799">
        <v>1201</v>
      </c>
      <c r="CN14" s="800"/>
      <c r="CO14" s="800"/>
      <c r="CP14" s="800"/>
      <c r="CQ14" s="801"/>
      <c r="CR14" s="799">
        <v>470</v>
      </c>
      <c r="CS14" s="800"/>
      <c r="CT14" s="800"/>
      <c r="CU14" s="800"/>
      <c r="CV14" s="801"/>
      <c r="CW14" s="799" t="s">
        <v>547</v>
      </c>
      <c r="CX14" s="800"/>
      <c r="CY14" s="800"/>
      <c r="CZ14" s="800"/>
      <c r="DA14" s="801"/>
      <c r="DB14" s="799" t="s">
        <v>547</v>
      </c>
      <c r="DC14" s="800"/>
      <c r="DD14" s="800"/>
      <c r="DE14" s="800"/>
      <c r="DF14" s="801"/>
      <c r="DG14" s="799" t="s">
        <v>547</v>
      </c>
      <c r="DH14" s="800"/>
      <c r="DI14" s="800"/>
      <c r="DJ14" s="800"/>
      <c r="DK14" s="801"/>
      <c r="DL14" s="799" t="s">
        <v>547</v>
      </c>
      <c r="DM14" s="800"/>
      <c r="DN14" s="800"/>
      <c r="DO14" s="800"/>
      <c r="DP14" s="801"/>
      <c r="DQ14" s="799" t="s">
        <v>547</v>
      </c>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t="s">
        <v>562</v>
      </c>
      <c r="BT15" s="787"/>
      <c r="BU15" s="787"/>
      <c r="BV15" s="787"/>
      <c r="BW15" s="787"/>
      <c r="BX15" s="787"/>
      <c r="BY15" s="787"/>
      <c r="BZ15" s="787"/>
      <c r="CA15" s="787"/>
      <c r="CB15" s="787"/>
      <c r="CC15" s="787"/>
      <c r="CD15" s="787"/>
      <c r="CE15" s="787"/>
      <c r="CF15" s="787"/>
      <c r="CG15" s="788"/>
      <c r="CH15" s="799">
        <v>2</v>
      </c>
      <c r="CI15" s="800"/>
      <c r="CJ15" s="800"/>
      <c r="CK15" s="800"/>
      <c r="CL15" s="801"/>
      <c r="CM15" s="799">
        <v>65</v>
      </c>
      <c r="CN15" s="800"/>
      <c r="CO15" s="800"/>
      <c r="CP15" s="800"/>
      <c r="CQ15" s="801"/>
      <c r="CR15" s="799">
        <v>10</v>
      </c>
      <c r="CS15" s="800"/>
      <c r="CT15" s="800"/>
      <c r="CU15" s="800"/>
      <c r="CV15" s="801"/>
      <c r="CW15" s="799">
        <v>18</v>
      </c>
      <c r="CX15" s="800"/>
      <c r="CY15" s="800"/>
      <c r="CZ15" s="800"/>
      <c r="DA15" s="801"/>
      <c r="DB15" s="799" t="s">
        <v>547</v>
      </c>
      <c r="DC15" s="800"/>
      <c r="DD15" s="800"/>
      <c r="DE15" s="800"/>
      <c r="DF15" s="801"/>
      <c r="DG15" s="799" t="s">
        <v>547</v>
      </c>
      <c r="DH15" s="800"/>
      <c r="DI15" s="800"/>
      <c r="DJ15" s="800"/>
      <c r="DK15" s="801"/>
      <c r="DL15" s="799" t="s">
        <v>547</v>
      </c>
      <c r="DM15" s="800"/>
      <c r="DN15" s="800"/>
      <c r="DO15" s="800"/>
      <c r="DP15" s="801"/>
      <c r="DQ15" s="799" t="s">
        <v>547</v>
      </c>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t="s">
        <v>563</v>
      </c>
      <c r="BT16" s="787"/>
      <c r="BU16" s="787"/>
      <c r="BV16" s="787"/>
      <c r="BW16" s="787"/>
      <c r="BX16" s="787"/>
      <c r="BY16" s="787"/>
      <c r="BZ16" s="787"/>
      <c r="CA16" s="787"/>
      <c r="CB16" s="787"/>
      <c r="CC16" s="787"/>
      <c r="CD16" s="787"/>
      <c r="CE16" s="787"/>
      <c r="CF16" s="787"/>
      <c r="CG16" s="788"/>
      <c r="CH16" s="799">
        <v>44</v>
      </c>
      <c r="CI16" s="800"/>
      <c r="CJ16" s="800"/>
      <c r="CK16" s="800"/>
      <c r="CL16" s="801"/>
      <c r="CM16" s="799">
        <v>2698</v>
      </c>
      <c r="CN16" s="800"/>
      <c r="CO16" s="800"/>
      <c r="CP16" s="800"/>
      <c r="CQ16" s="801"/>
      <c r="CR16" s="799">
        <v>1814</v>
      </c>
      <c r="CS16" s="800"/>
      <c r="CT16" s="800"/>
      <c r="CU16" s="800"/>
      <c r="CV16" s="801"/>
      <c r="CW16" s="799" t="s">
        <v>547</v>
      </c>
      <c r="CX16" s="800"/>
      <c r="CY16" s="800"/>
      <c r="CZ16" s="800"/>
      <c r="DA16" s="801"/>
      <c r="DB16" s="799" t="s">
        <v>547</v>
      </c>
      <c r="DC16" s="800"/>
      <c r="DD16" s="800"/>
      <c r="DE16" s="800"/>
      <c r="DF16" s="801"/>
      <c r="DG16" s="799" t="s">
        <v>547</v>
      </c>
      <c r="DH16" s="800"/>
      <c r="DI16" s="800"/>
      <c r="DJ16" s="800"/>
      <c r="DK16" s="801"/>
      <c r="DL16" s="799" t="s">
        <v>547</v>
      </c>
      <c r="DM16" s="800"/>
      <c r="DN16" s="800"/>
      <c r="DO16" s="800"/>
      <c r="DP16" s="801"/>
      <c r="DQ16" s="799" t="s">
        <v>547</v>
      </c>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t="s">
        <v>564</v>
      </c>
      <c r="BT17" s="787"/>
      <c r="BU17" s="787"/>
      <c r="BV17" s="787"/>
      <c r="BW17" s="787"/>
      <c r="BX17" s="787"/>
      <c r="BY17" s="787"/>
      <c r="BZ17" s="787"/>
      <c r="CA17" s="787"/>
      <c r="CB17" s="787"/>
      <c r="CC17" s="787"/>
      <c r="CD17" s="787"/>
      <c r="CE17" s="787"/>
      <c r="CF17" s="787"/>
      <c r="CG17" s="788"/>
      <c r="CH17" s="799">
        <v>431</v>
      </c>
      <c r="CI17" s="800"/>
      <c r="CJ17" s="800"/>
      <c r="CK17" s="800"/>
      <c r="CL17" s="801"/>
      <c r="CM17" s="799">
        <v>4794</v>
      </c>
      <c r="CN17" s="800"/>
      <c r="CO17" s="800"/>
      <c r="CP17" s="800"/>
      <c r="CQ17" s="801"/>
      <c r="CR17" s="799">
        <v>247</v>
      </c>
      <c r="CS17" s="800"/>
      <c r="CT17" s="800"/>
      <c r="CU17" s="800"/>
      <c r="CV17" s="801"/>
      <c r="CW17" s="799">
        <v>48</v>
      </c>
      <c r="CX17" s="800"/>
      <c r="CY17" s="800"/>
      <c r="CZ17" s="800"/>
      <c r="DA17" s="801"/>
      <c r="DB17" s="799" t="s">
        <v>547</v>
      </c>
      <c r="DC17" s="800"/>
      <c r="DD17" s="800"/>
      <c r="DE17" s="800"/>
      <c r="DF17" s="801"/>
      <c r="DG17" s="799" t="s">
        <v>547</v>
      </c>
      <c r="DH17" s="800"/>
      <c r="DI17" s="800"/>
      <c r="DJ17" s="800"/>
      <c r="DK17" s="801"/>
      <c r="DL17" s="799" t="s">
        <v>547</v>
      </c>
      <c r="DM17" s="800"/>
      <c r="DN17" s="800"/>
      <c r="DO17" s="800"/>
      <c r="DP17" s="801"/>
      <c r="DQ17" s="799" t="s">
        <v>547</v>
      </c>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t="s">
        <v>565</v>
      </c>
      <c r="BT18" s="787"/>
      <c r="BU18" s="787"/>
      <c r="BV18" s="787"/>
      <c r="BW18" s="787"/>
      <c r="BX18" s="787"/>
      <c r="BY18" s="787"/>
      <c r="BZ18" s="787"/>
      <c r="CA18" s="787"/>
      <c r="CB18" s="787"/>
      <c r="CC18" s="787"/>
      <c r="CD18" s="787"/>
      <c r="CE18" s="787"/>
      <c r="CF18" s="787"/>
      <c r="CG18" s="788"/>
      <c r="CH18" s="799">
        <v>39</v>
      </c>
      <c r="CI18" s="800"/>
      <c r="CJ18" s="800"/>
      <c r="CK18" s="800"/>
      <c r="CL18" s="801"/>
      <c r="CM18" s="799">
        <v>597</v>
      </c>
      <c r="CN18" s="800"/>
      <c r="CO18" s="800"/>
      <c r="CP18" s="800"/>
      <c r="CQ18" s="801"/>
      <c r="CR18" s="799">
        <v>13</v>
      </c>
      <c r="CS18" s="800"/>
      <c r="CT18" s="800"/>
      <c r="CU18" s="800"/>
      <c r="CV18" s="801"/>
      <c r="CW18" s="799">
        <v>115</v>
      </c>
      <c r="CX18" s="800"/>
      <c r="CY18" s="800"/>
      <c r="CZ18" s="800"/>
      <c r="DA18" s="801"/>
      <c r="DB18" s="799" t="s">
        <v>547</v>
      </c>
      <c r="DC18" s="800"/>
      <c r="DD18" s="800"/>
      <c r="DE18" s="800"/>
      <c r="DF18" s="801"/>
      <c r="DG18" s="799" t="s">
        <v>547</v>
      </c>
      <c r="DH18" s="800"/>
      <c r="DI18" s="800"/>
      <c r="DJ18" s="800"/>
      <c r="DK18" s="801"/>
      <c r="DL18" s="799" t="s">
        <v>547</v>
      </c>
      <c r="DM18" s="800"/>
      <c r="DN18" s="800"/>
      <c r="DO18" s="800"/>
      <c r="DP18" s="801"/>
      <c r="DQ18" s="799" t="s">
        <v>547</v>
      </c>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t="s">
        <v>566</v>
      </c>
      <c r="BT19" s="787"/>
      <c r="BU19" s="787"/>
      <c r="BV19" s="787"/>
      <c r="BW19" s="787"/>
      <c r="BX19" s="787"/>
      <c r="BY19" s="787"/>
      <c r="BZ19" s="787"/>
      <c r="CA19" s="787"/>
      <c r="CB19" s="787"/>
      <c r="CC19" s="787"/>
      <c r="CD19" s="787"/>
      <c r="CE19" s="787"/>
      <c r="CF19" s="787"/>
      <c r="CG19" s="788"/>
      <c r="CH19" s="799">
        <v>2</v>
      </c>
      <c r="CI19" s="800"/>
      <c r="CJ19" s="800"/>
      <c r="CK19" s="800"/>
      <c r="CL19" s="801"/>
      <c r="CM19" s="799">
        <v>166</v>
      </c>
      <c r="CN19" s="800"/>
      <c r="CO19" s="800"/>
      <c r="CP19" s="800"/>
      <c r="CQ19" s="801"/>
      <c r="CR19" s="799">
        <v>50</v>
      </c>
      <c r="CS19" s="800"/>
      <c r="CT19" s="800"/>
      <c r="CU19" s="800"/>
      <c r="CV19" s="801"/>
      <c r="CW19" s="799" t="s">
        <v>547</v>
      </c>
      <c r="CX19" s="800"/>
      <c r="CY19" s="800"/>
      <c r="CZ19" s="800"/>
      <c r="DA19" s="801"/>
      <c r="DB19" s="799" t="s">
        <v>547</v>
      </c>
      <c r="DC19" s="800"/>
      <c r="DD19" s="800"/>
      <c r="DE19" s="800"/>
      <c r="DF19" s="801"/>
      <c r="DG19" s="799" t="s">
        <v>547</v>
      </c>
      <c r="DH19" s="800"/>
      <c r="DI19" s="800"/>
      <c r="DJ19" s="800"/>
      <c r="DK19" s="801"/>
      <c r="DL19" s="799" t="s">
        <v>547</v>
      </c>
      <c r="DM19" s="800"/>
      <c r="DN19" s="800"/>
      <c r="DO19" s="800"/>
      <c r="DP19" s="801"/>
      <c r="DQ19" s="799" t="s">
        <v>547</v>
      </c>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364</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365</v>
      </c>
      <c r="B23" s="808" t="s">
        <v>366</v>
      </c>
      <c r="C23" s="809"/>
      <c r="D23" s="809"/>
      <c r="E23" s="809"/>
      <c r="F23" s="809"/>
      <c r="G23" s="809"/>
      <c r="H23" s="809"/>
      <c r="I23" s="809"/>
      <c r="J23" s="809"/>
      <c r="K23" s="809"/>
      <c r="L23" s="809"/>
      <c r="M23" s="809"/>
      <c r="N23" s="809"/>
      <c r="O23" s="809"/>
      <c r="P23" s="810"/>
      <c r="Q23" s="811">
        <v>122618</v>
      </c>
      <c r="R23" s="812"/>
      <c r="S23" s="812"/>
      <c r="T23" s="812"/>
      <c r="U23" s="812"/>
      <c r="V23" s="812">
        <v>118150</v>
      </c>
      <c r="W23" s="812"/>
      <c r="X23" s="812"/>
      <c r="Y23" s="812"/>
      <c r="Z23" s="812"/>
      <c r="AA23" s="812">
        <v>4468</v>
      </c>
      <c r="AB23" s="812"/>
      <c r="AC23" s="812"/>
      <c r="AD23" s="812"/>
      <c r="AE23" s="813"/>
      <c r="AF23" s="814">
        <v>4223</v>
      </c>
      <c r="AG23" s="812"/>
      <c r="AH23" s="812"/>
      <c r="AI23" s="812"/>
      <c r="AJ23" s="815"/>
      <c r="AK23" s="816"/>
      <c r="AL23" s="817"/>
      <c r="AM23" s="817"/>
      <c r="AN23" s="817"/>
      <c r="AO23" s="817"/>
      <c r="AP23" s="812">
        <v>100258</v>
      </c>
      <c r="AQ23" s="812"/>
      <c r="AR23" s="812"/>
      <c r="AS23" s="812"/>
      <c r="AT23" s="812"/>
      <c r="AU23" s="818"/>
      <c r="AV23" s="818"/>
      <c r="AW23" s="818"/>
      <c r="AX23" s="818"/>
      <c r="AY23" s="819"/>
      <c r="AZ23" s="827" t="s">
        <v>109</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367</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368</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345</v>
      </c>
      <c r="B26" s="759"/>
      <c r="C26" s="759"/>
      <c r="D26" s="759"/>
      <c r="E26" s="759"/>
      <c r="F26" s="759"/>
      <c r="G26" s="759"/>
      <c r="H26" s="759"/>
      <c r="I26" s="759"/>
      <c r="J26" s="759"/>
      <c r="K26" s="759"/>
      <c r="L26" s="759"/>
      <c r="M26" s="759"/>
      <c r="N26" s="759"/>
      <c r="O26" s="759"/>
      <c r="P26" s="760"/>
      <c r="Q26" s="735" t="s">
        <v>369</v>
      </c>
      <c r="R26" s="736"/>
      <c r="S26" s="736"/>
      <c r="T26" s="736"/>
      <c r="U26" s="737"/>
      <c r="V26" s="735" t="s">
        <v>370</v>
      </c>
      <c r="W26" s="736"/>
      <c r="X26" s="736"/>
      <c r="Y26" s="736"/>
      <c r="Z26" s="737"/>
      <c r="AA26" s="735" t="s">
        <v>371</v>
      </c>
      <c r="AB26" s="736"/>
      <c r="AC26" s="736"/>
      <c r="AD26" s="736"/>
      <c r="AE26" s="736"/>
      <c r="AF26" s="830" t="s">
        <v>372</v>
      </c>
      <c r="AG26" s="831"/>
      <c r="AH26" s="831"/>
      <c r="AI26" s="831"/>
      <c r="AJ26" s="832"/>
      <c r="AK26" s="736" t="s">
        <v>373</v>
      </c>
      <c r="AL26" s="736"/>
      <c r="AM26" s="736"/>
      <c r="AN26" s="736"/>
      <c r="AO26" s="737"/>
      <c r="AP26" s="735" t="s">
        <v>374</v>
      </c>
      <c r="AQ26" s="736"/>
      <c r="AR26" s="736"/>
      <c r="AS26" s="736"/>
      <c r="AT26" s="737"/>
      <c r="AU26" s="735" t="s">
        <v>375</v>
      </c>
      <c r="AV26" s="736"/>
      <c r="AW26" s="736"/>
      <c r="AX26" s="736"/>
      <c r="AY26" s="737"/>
      <c r="AZ26" s="735" t="s">
        <v>376</v>
      </c>
      <c r="BA26" s="736"/>
      <c r="BB26" s="736"/>
      <c r="BC26" s="736"/>
      <c r="BD26" s="737"/>
      <c r="BE26" s="735" t="s">
        <v>352</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377</v>
      </c>
      <c r="C28" s="750"/>
      <c r="D28" s="750"/>
      <c r="E28" s="750"/>
      <c r="F28" s="750"/>
      <c r="G28" s="750"/>
      <c r="H28" s="750"/>
      <c r="I28" s="750"/>
      <c r="J28" s="750"/>
      <c r="K28" s="750"/>
      <c r="L28" s="750"/>
      <c r="M28" s="750"/>
      <c r="N28" s="750"/>
      <c r="O28" s="750"/>
      <c r="P28" s="751"/>
      <c r="Q28" s="840">
        <v>41302</v>
      </c>
      <c r="R28" s="841"/>
      <c r="S28" s="841"/>
      <c r="T28" s="841"/>
      <c r="U28" s="841"/>
      <c r="V28" s="841">
        <v>39809</v>
      </c>
      <c r="W28" s="841"/>
      <c r="X28" s="841"/>
      <c r="Y28" s="841"/>
      <c r="Z28" s="841"/>
      <c r="AA28" s="841">
        <v>1493</v>
      </c>
      <c r="AB28" s="841"/>
      <c r="AC28" s="841"/>
      <c r="AD28" s="841"/>
      <c r="AE28" s="842"/>
      <c r="AF28" s="843">
        <v>1493</v>
      </c>
      <c r="AG28" s="841"/>
      <c r="AH28" s="841"/>
      <c r="AI28" s="841"/>
      <c r="AJ28" s="844"/>
      <c r="AK28" s="845">
        <v>3671</v>
      </c>
      <c r="AL28" s="836"/>
      <c r="AM28" s="836"/>
      <c r="AN28" s="836"/>
      <c r="AO28" s="836"/>
      <c r="AP28" s="836">
        <v>93</v>
      </c>
      <c r="AQ28" s="836"/>
      <c r="AR28" s="836"/>
      <c r="AS28" s="836"/>
      <c r="AT28" s="836"/>
      <c r="AU28" s="836" t="s">
        <v>548</v>
      </c>
      <c r="AV28" s="836"/>
      <c r="AW28" s="836"/>
      <c r="AX28" s="836"/>
      <c r="AY28" s="836"/>
      <c r="AZ28" s="837" t="s">
        <v>548</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378</v>
      </c>
      <c r="C29" s="774"/>
      <c r="D29" s="774"/>
      <c r="E29" s="774"/>
      <c r="F29" s="774"/>
      <c r="G29" s="774"/>
      <c r="H29" s="774"/>
      <c r="I29" s="774"/>
      <c r="J29" s="774"/>
      <c r="K29" s="774"/>
      <c r="L29" s="774"/>
      <c r="M29" s="774"/>
      <c r="N29" s="774"/>
      <c r="O29" s="774"/>
      <c r="P29" s="775"/>
      <c r="Q29" s="776">
        <v>21126</v>
      </c>
      <c r="R29" s="777"/>
      <c r="S29" s="777"/>
      <c r="T29" s="777"/>
      <c r="U29" s="777"/>
      <c r="V29" s="777">
        <v>20536</v>
      </c>
      <c r="W29" s="777"/>
      <c r="X29" s="777"/>
      <c r="Y29" s="777"/>
      <c r="Z29" s="777"/>
      <c r="AA29" s="777">
        <v>589</v>
      </c>
      <c r="AB29" s="777"/>
      <c r="AC29" s="777"/>
      <c r="AD29" s="777"/>
      <c r="AE29" s="778"/>
      <c r="AF29" s="779">
        <v>589</v>
      </c>
      <c r="AG29" s="780"/>
      <c r="AH29" s="780"/>
      <c r="AI29" s="780"/>
      <c r="AJ29" s="781"/>
      <c r="AK29" s="848">
        <v>3031</v>
      </c>
      <c r="AL29" s="849"/>
      <c r="AM29" s="849"/>
      <c r="AN29" s="849"/>
      <c r="AO29" s="849"/>
      <c r="AP29" s="849" t="s">
        <v>548</v>
      </c>
      <c r="AQ29" s="849"/>
      <c r="AR29" s="849"/>
      <c r="AS29" s="849"/>
      <c r="AT29" s="849"/>
      <c r="AU29" s="849" t="s">
        <v>548</v>
      </c>
      <c r="AV29" s="849"/>
      <c r="AW29" s="849"/>
      <c r="AX29" s="849"/>
      <c r="AY29" s="849"/>
      <c r="AZ29" s="850" t="s">
        <v>548</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379</v>
      </c>
      <c r="C30" s="774"/>
      <c r="D30" s="774"/>
      <c r="E30" s="774"/>
      <c r="F30" s="774"/>
      <c r="G30" s="774"/>
      <c r="H30" s="774"/>
      <c r="I30" s="774"/>
      <c r="J30" s="774"/>
      <c r="K30" s="774"/>
      <c r="L30" s="774"/>
      <c r="M30" s="774"/>
      <c r="N30" s="774"/>
      <c r="O30" s="774"/>
      <c r="P30" s="775"/>
      <c r="Q30" s="776">
        <v>6869</v>
      </c>
      <c r="R30" s="777"/>
      <c r="S30" s="777"/>
      <c r="T30" s="777"/>
      <c r="U30" s="777"/>
      <c r="V30" s="777">
        <v>6864</v>
      </c>
      <c r="W30" s="777"/>
      <c r="X30" s="777"/>
      <c r="Y30" s="777"/>
      <c r="Z30" s="777"/>
      <c r="AA30" s="777">
        <v>5</v>
      </c>
      <c r="AB30" s="777"/>
      <c r="AC30" s="777"/>
      <c r="AD30" s="777"/>
      <c r="AE30" s="778"/>
      <c r="AF30" s="779">
        <v>5</v>
      </c>
      <c r="AG30" s="780"/>
      <c r="AH30" s="780"/>
      <c r="AI30" s="780"/>
      <c r="AJ30" s="781"/>
      <c r="AK30" s="848">
        <v>3667</v>
      </c>
      <c r="AL30" s="849"/>
      <c r="AM30" s="849"/>
      <c r="AN30" s="849"/>
      <c r="AO30" s="849"/>
      <c r="AP30" s="849" t="s">
        <v>548</v>
      </c>
      <c r="AQ30" s="849"/>
      <c r="AR30" s="849"/>
      <c r="AS30" s="849"/>
      <c r="AT30" s="849"/>
      <c r="AU30" s="849" t="s">
        <v>548</v>
      </c>
      <c r="AV30" s="849"/>
      <c r="AW30" s="849"/>
      <c r="AX30" s="849"/>
      <c r="AY30" s="849"/>
      <c r="AZ30" s="850" t="s">
        <v>548</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380</v>
      </c>
      <c r="C31" s="774"/>
      <c r="D31" s="774"/>
      <c r="E31" s="774"/>
      <c r="F31" s="774"/>
      <c r="G31" s="774"/>
      <c r="H31" s="774"/>
      <c r="I31" s="774"/>
      <c r="J31" s="774"/>
      <c r="K31" s="774"/>
      <c r="L31" s="774"/>
      <c r="M31" s="774"/>
      <c r="N31" s="774"/>
      <c r="O31" s="774"/>
      <c r="P31" s="775"/>
      <c r="Q31" s="776">
        <v>212</v>
      </c>
      <c r="R31" s="777"/>
      <c r="S31" s="777"/>
      <c r="T31" s="777"/>
      <c r="U31" s="777"/>
      <c r="V31" s="777">
        <v>193</v>
      </c>
      <c r="W31" s="777"/>
      <c r="X31" s="777"/>
      <c r="Y31" s="777"/>
      <c r="Z31" s="777"/>
      <c r="AA31" s="777">
        <v>19</v>
      </c>
      <c r="AB31" s="777"/>
      <c r="AC31" s="777"/>
      <c r="AD31" s="777"/>
      <c r="AE31" s="778"/>
      <c r="AF31" s="779">
        <v>19</v>
      </c>
      <c r="AG31" s="780"/>
      <c r="AH31" s="780"/>
      <c r="AI31" s="780"/>
      <c r="AJ31" s="781"/>
      <c r="AK31" s="848" t="s">
        <v>548</v>
      </c>
      <c r="AL31" s="849"/>
      <c r="AM31" s="849"/>
      <c r="AN31" s="849"/>
      <c r="AO31" s="849"/>
      <c r="AP31" s="849">
        <v>156</v>
      </c>
      <c r="AQ31" s="849"/>
      <c r="AR31" s="849"/>
      <c r="AS31" s="849"/>
      <c r="AT31" s="849"/>
      <c r="AU31" s="849" t="s">
        <v>548</v>
      </c>
      <c r="AV31" s="849"/>
      <c r="AW31" s="849"/>
      <c r="AX31" s="849"/>
      <c r="AY31" s="849"/>
      <c r="AZ31" s="850" t="s">
        <v>549</v>
      </c>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381</v>
      </c>
      <c r="C32" s="774"/>
      <c r="D32" s="774"/>
      <c r="E32" s="774"/>
      <c r="F32" s="774"/>
      <c r="G32" s="774"/>
      <c r="H32" s="774"/>
      <c r="I32" s="774"/>
      <c r="J32" s="774"/>
      <c r="K32" s="774"/>
      <c r="L32" s="774"/>
      <c r="M32" s="774"/>
      <c r="N32" s="774"/>
      <c r="O32" s="774"/>
      <c r="P32" s="775"/>
      <c r="Q32" s="776">
        <v>16178</v>
      </c>
      <c r="R32" s="777"/>
      <c r="S32" s="777"/>
      <c r="T32" s="777"/>
      <c r="U32" s="777"/>
      <c r="V32" s="777">
        <v>14945</v>
      </c>
      <c r="W32" s="777"/>
      <c r="X32" s="777"/>
      <c r="Y32" s="777"/>
      <c r="Z32" s="777"/>
      <c r="AA32" s="777">
        <v>1233</v>
      </c>
      <c r="AB32" s="777"/>
      <c r="AC32" s="777"/>
      <c r="AD32" s="777"/>
      <c r="AE32" s="778"/>
      <c r="AF32" s="779">
        <v>1233</v>
      </c>
      <c r="AG32" s="780"/>
      <c r="AH32" s="780"/>
      <c r="AI32" s="780"/>
      <c r="AJ32" s="781"/>
      <c r="AK32" s="848" t="s">
        <v>548</v>
      </c>
      <c r="AL32" s="849"/>
      <c r="AM32" s="849"/>
      <c r="AN32" s="849"/>
      <c r="AO32" s="849"/>
      <c r="AP32" s="849" t="s">
        <v>548</v>
      </c>
      <c r="AQ32" s="849"/>
      <c r="AR32" s="849"/>
      <c r="AS32" s="849"/>
      <c r="AT32" s="849"/>
      <c r="AU32" s="849" t="s">
        <v>547</v>
      </c>
      <c r="AV32" s="849"/>
      <c r="AW32" s="849"/>
      <c r="AX32" s="849"/>
      <c r="AY32" s="849"/>
      <c r="AZ32" s="850" t="s">
        <v>548</v>
      </c>
      <c r="BA32" s="850"/>
      <c r="BB32" s="850"/>
      <c r="BC32" s="850"/>
      <c r="BD32" s="850"/>
      <c r="BE32" s="846"/>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382</v>
      </c>
      <c r="C33" s="774"/>
      <c r="D33" s="774"/>
      <c r="E33" s="774"/>
      <c r="F33" s="774"/>
      <c r="G33" s="774"/>
      <c r="H33" s="774"/>
      <c r="I33" s="774"/>
      <c r="J33" s="774"/>
      <c r="K33" s="774"/>
      <c r="L33" s="774"/>
      <c r="M33" s="774"/>
      <c r="N33" s="774"/>
      <c r="O33" s="774"/>
      <c r="P33" s="775"/>
      <c r="Q33" s="776">
        <v>6176</v>
      </c>
      <c r="R33" s="777"/>
      <c r="S33" s="777"/>
      <c r="T33" s="777"/>
      <c r="U33" s="777"/>
      <c r="V33" s="777">
        <v>5616</v>
      </c>
      <c r="W33" s="777"/>
      <c r="X33" s="777"/>
      <c r="Y33" s="777"/>
      <c r="Z33" s="777"/>
      <c r="AA33" s="777">
        <v>560</v>
      </c>
      <c r="AB33" s="777"/>
      <c r="AC33" s="777"/>
      <c r="AD33" s="777"/>
      <c r="AE33" s="778"/>
      <c r="AF33" s="779">
        <v>3087</v>
      </c>
      <c r="AG33" s="780"/>
      <c r="AH33" s="780"/>
      <c r="AI33" s="780"/>
      <c r="AJ33" s="781"/>
      <c r="AK33" s="848">
        <v>26</v>
      </c>
      <c r="AL33" s="849"/>
      <c r="AM33" s="849"/>
      <c r="AN33" s="849"/>
      <c r="AO33" s="849"/>
      <c r="AP33" s="849">
        <v>5526</v>
      </c>
      <c r="AQ33" s="849"/>
      <c r="AR33" s="849"/>
      <c r="AS33" s="849"/>
      <c r="AT33" s="849"/>
      <c r="AU33" s="849">
        <v>6</v>
      </c>
      <c r="AV33" s="849"/>
      <c r="AW33" s="849"/>
      <c r="AX33" s="849"/>
      <c r="AY33" s="849"/>
      <c r="AZ33" s="850" t="s">
        <v>549</v>
      </c>
      <c r="BA33" s="850"/>
      <c r="BB33" s="850"/>
      <c r="BC33" s="850"/>
      <c r="BD33" s="850"/>
      <c r="BE33" s="846" t="s">
        <v>383</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384</v>
      </c>
      <c r="C34" s="774"/>
      <c r="D34" s="774"/>
      <c r="E34" s="774"/>
      <c r="F34" s="774"/>
      <c r="G34" s="774"/>
      <c r="H34" s="774"/>
      <c r="I34" s="774"/>
      <c r="J34" s="774"/>
      <c r="K34" s="774"/>
      <c r="L34" s="774"/>
      <c r="M34" s="774"/>
      <c r="N34" s="774"/>
      <c r="O34" s="774"/>
      <c r="P34" s="775"/>
      <c r="Q34" s="776">
        <v>7358</v>
      </c>
      <c r="R34" s="777"/>
      <c r="S34" s="777"/>
      <c r="T34" s="777"/>
      <c r="U34" s="777"/>
      <c r="V34" s="777">
        <v>7433</v>
      </c>
      <c r="W34" s="777"/>
      <c r="X34" s="777"/>
      <c r="Y34" s="777"/>
      <c r="Z34" s="777"/>
      <c r="AA34" s="777">
        <v>-75</v>
      </c>
      <c r="AB34" s="777"/>
      <c r="AC34" s="777"/>
      <c r="AD34" s="777"/>
      <c r="AE34" s="778"/>
      <c r="AF34" s="779">
        <v>1668</v>
      </c>
      <c r="AG34" s="780"/>
      <c r="AH34" s="780"/>
      <c r="AI34" s="780"/>
      <c r="AJ34" s="781"/>
      <c r="AK34" s="848">
        <v>3046</v>
      </c>
      <c r="AL34" s="849"/>
      <c r="AM34" s="849"/>
      <c r="AN34" s="849"/>
      <c r="AO34" s="849"/>
      <c r="AP34" s="849">
        <v>34901</v>
      </c>
      <c r="AQ34" s="849"/>
      <c r="AR34" s="849"/>
      <c r="AS34" s="849"/>
      <c r="AT34" s="849"/>
      <c r="AU34" s="849">
        <v>18218</v>
      </c>
      <c r="AV34" s="849"/>
      <c r="AW34" s="849"/>
      <c r="AX34" s="849"/>
      <c r="AY34" s="849"/>
      <c r="AZ34" s="850" t="s">
        <v>549</v>
      </c>
      <c r="BA34" s="850"/>
      <c r="BB34" s="850"/>
      <c r="BC34" s="850"/>
      <c r="BD34" s="850"/>
      <c r="BE34" s="846" t="s">
        <v>383</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t="s">
        <v>385</v>
      </c>
      <c r="C35" s="774"/>
      <c r="D35" s="774"/>
      <c r="E35" s="774"/>
      <c r="F35" s="774"/>
      <c r="G35" s="774"/>
      <c r="H35" s="774"/>
      <c r="I35" s="774"/>
      <c r="J35" s="774"/>
      <c r="K35" s="774"/>
      <c r="L35" s="774"/>
      <c r="M35" s="774"/>
      <c r="N35" s="774"/>
      <c r="O35" s="774"/>
      <c r="P35" s="775"/>
      <c r="Q35" s="776">
        <v>27455</v>
      </c>
      <c r="R35" s="777"/>
      <c r="S35" s="777"/>
      <c r="T35" s="777"/>
      <c r="U35" s="777"/>
      <c r="V35" s="777">
        <v>25911</v>
      </c>
      <c r="W35" s="777"/>
      <c r="X35" s="777"/>
      <c r="Y35" s="777"/>
      <c r="Z35" s="777"/>
      <c r="AA35" s="777">
        <v>1543</v>
      </c>
      <c r="AB35" s="777"/>
      <c r="AC35" s="777"/>
      <c r="AD35" s="777"/>
      <c r="AE35" s="778"/>
      <c r="AF35" s="779">
        <v>9404</v>
      </c>
      <c r="AG35" s="780"/>
      <c r="AH35" s="780"/>
      <c r="AI35" s="780"/>
      <c r="AJ35" s="781"/>
      <c r="AK35" s="848">
        <v>2538</v>
      </c>
      <c r="AL35" s="849"/>
      <c r="AM35" s="849"/>
      <c r="AN35" s="849"/>
      <c r="AO35" s="849"/>
      <c r="AP35" s="849">
        <v>16833</v>
      </c>
      <c r="AQ35" s="849"/>
      <c r="AR35" s="849"/>
      <c r="AS35" s="849"/>
      <c r="AT35" s="849"/>
      <c r="AU35" s="849">
        <v>10941</v>
      </c>
      <c r="AV35" s="849"/>
      <c r="AW35" s="849"/>
      <c r="AX35" s="849"/>
      <c r="AY35" s="849"/>
      <c r="AZ35" s="850" t="s">
        <v>549</v>
      </c>
      <c r="BA35" s="850"/>
      <c r="BB35" s="850"/>
      <c r="BC35" s="850"/>
      <c r="BD35" s="850"/>
      <c r="BE35" s="846" t="s">
        <v>383</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t="s">
        <v>386</v>
      </c>
      <c r="C36" s="774"/>
      <c r="D36" s="774"/>
      <c r="E36" s="774"/>
      <c r="F36" s="774"/>
      <c r="G36" s="774"/>
      <c r="H36" s="774"/>
      <c r="I36" s="774"/>
      <c r="J36" s="774"/>
      <c r="K36" s="774"/>
      <c r="L36" s="774"/>
      <c r="M36" s="774"/>
      <c r="N36" s="774"/>
      <c r="O36" s="774"/>
      <c r="P36" s="775"/>
      <c r="Q36" s="776">
        <v>2132</v>
      </c>
      <c r="R36" s="777"/>
      <c r="S36" s="777"/>
      <c r="T36" s="777"/>
      <c r="U36" s="777"/>
      <c r="V36" s="777">
        <v>2127</v>
      </c>
      <c r="W36" s="777"/>
      <c r="X36" s="777"/>
      <c r="Y36" s="777"/>
      <c r="Z36" s="777"/>
      <c r="AA36" s="777">
        <v>5</v>
      </c>
      <c r="AB36" s="777"/>
      <c r="AC36" s="777"/>
      <c r="AD36" s="777"/>
      <c r="AE36" s="778"/>
      <c r="AF36" s="779">
        <v>0</v>
      </c>
      <c r="AG36" s="780"/>
      <c r="AH36" s="780"/>
      <c r="AI36" s="780"/>
      <c r="AJ36" s="781"/>
      <c r="AK36" s="848">
        <v>922</v>
      </c>
      <c r="AL36" s="849"/>
      <c r="AM36" s="849"/>
      <c r="AN36" s="849"/>
      <c r="AO36" s="849"/>
      <c r="AP36" s="849">
        <v>1058</v>
      </c>
      <c r="AQ36" s="849"/>
      <c r="AR36" s="849"/>
      <c r="AS36" s="849"/>
      <c r="AT36" s="849"/>
      <c r="AU36" s="849">
        <v>782</v>
      </c>
      <c r="AV36" s="849"/>
      <c r="AW36" s="849"/>
      <c r="AX36" s="849"/>
      <c r="AY36" s="849"/>
      <c r="AZ36" s="850" t="s">
        <v>547</v>
      </c>
      <c r="BA36" s="850"/>
      <c r="BB36" s="850"/>
      <c r="BC36" s="850"/>
      <c r="BD36" s="850"/>
      <c r="BE36" s="846" t="s">
        <v>387</v>
      </c>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t="s">
        <v>388</v>
      </c>
      <c r="C37" s="774"/>
      <c r="D37" s="774"/>
      <c r="E37" s="774"/>
      <c r="F37" s="774"/>
      <c r="G37" s="774"/>
      <c r="H37" s="774"/>
      <c r="I37" s="774"/>
      <c r="J37" s="774"/>
      <c r="K37" s="774"/>
      <c r="L37" s="774"/>
      <c r="M37" s="774"/>
      <c r="N37" s="774"/>
      <c r="O37" s="774"/>
      <c r="P37" s="775"/>
      <c r="Q37" s="776">
        <v>1058</v>
      </c>
      <c r="R37" s="777"/>
      <c r="S37" s="777"/>
      <c r="T37" s="777"/>
      <c r="U37" s="777"/>
      <c r="V37" s="777">
        <v>1058</v>
      </c>
      <c r="W37" s="777"/>
      <c r="X37" s="777"/>
      <c r="Y37" s="777"/>
      <c r="Z37" s="777"/>
      <c r="AA37" s="777" t="s">
        <v>547</v>
      </c>
      <c r="AB37" s="777"/>
      <c r="AC37" s="777"/>
      <c r="AD37" s="777"/>
      <c r="AE37" s="778"/>
      <c r="AF37" s="779" t="s">
        <v>109</v>
      </c>
      <c r="AG37" s="780"/>
      <c r="AH37" s="780"/>
      <c r="AI37" s="780"/>
      <c r="AJ37" s="781"/>
      <c r="AK37" s="848">
        <v>469</v>
      </c>
      <c r="AL37" s="849"/>
      <c r="AM37" s="849"/>
      <c r="AN37" s="849"/>
      <c r="AO37" s="849"/>
      <c r="AP37" s="849">
        <v>4599</v>
      </c>
      <c r="AQ37" s="849"/>
      <c r="AR37" s="849"/>
      <c r="AS37" s="849"/>
      <c r="AT37" s="849"/>
      <c r="AU37" s="849">
        <v>4576</v>
      </c>
      <c r="AV37" s="849"/>
      <c r="AW37" s="849"/>
      <c r="AX37" s="849"/>
      <c r="AY37" s="849"/>
      <c r="AZ37" s="850" t="s">
        <v>547</v>
      </c>
      <c r="BA37" s="850"/>
      <c r="BB37" s="850"/>
      <c r="BC37" s="850"/>
      <c r="BD37" s="850"/>
      <c r="BE37" s="846" t="s">
        <v>387</v>
      </c>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389</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365</v>
      </c>
      <c r="B63" s="808" t="s">
        <v>390</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17500</v>
      </c>
      <c r="AG63" s="860"/>
      <c r="AH63" s="860"/>
      <c r="AI63" s="860"/>
      <c r="AJ63" s="861"/>
      <c r="AK63" s="862"/>
      <c r="AL63" s="857"/>
      <c r="AM63" s="857"/>
      <c r="AN63" s="857"/>
      <c r="AO63" s="857"/>
      <c r="AP63" s="860">
        <v>63166</v>
      </c>
      <c r="AQ63" s="860"/>
      <c r="AR63" s="860"/>
      <c r="AS63" s="860"/>
      <c r="AT63" s="860"/>
      <c r="AU63" s="860">
        <v>34523</v>
      </c>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392</v>
      </c>
      <c r="B66" s="759"/>
      <c r="C66" s="759"/>
      <c r="D66" s="759"/>
      <c r="E66" s="759"/>
      <c r="F66" s="759"/>
      <c r="G66" s="759"/>
      <c r="H66" s="759"/>
      <c r="I66" s="759"/>
      <c r="J66" s="759"/>
      <c r="K66" s="759"/>
      <c r="L66" s="759"/>
      <c r="M66" s="759"/>
      <c r="N66" s="759"/>
      <c r="O66" s="759"/>
      <c r="P66" s="760"/>
      <c r="Q66" s="735" t="s">
        <v>369</v>
      </c>
      <c r="R66" s="736"/>
      <c r="S66" s="736"/>
      <c r="T66" s="736"/>
      <c r="U66" s="737"/>
      <c r="V66" s="735" t="s">
        <v>370</v>
      </c>
      <c r="W66" s="736"/>
      <c r="X66" s="736"/>
      <c r="Y66" s="736"/>
      <c r="Z66" s="737"/>
      <c r="AA66" s="735" t="s">
        <v>371</v>
      </c>
      <c r="AB66" s="736"/>
      <c r="AC66" s="736"/>
      <c r="AD66" s="736"/>
      <c r="AE66" s="737"/>
      <c r="AF66" s="870" t="s">
        <v>372</v>
      </c>
      <c r="AG66" s="831"/>
      <c r="AH66" s="831"/>
      <c r="AI66" s="831"/>
      <c r="AJ66" s="871"/>
      <c r="AK66" s="735" t="s">
        <v>373</v>
      </c>
      <c r="AL66" s="759"/>
      <c r="AM66" s="759"/>
      <c r="AN66" s="759"/>
      <c r="AO66" s="760"/>
      <c r="AP66" s="735" t="s">
        <v>374</v>
      </c>
      <c r="AQ66" s="736"/>
      <c r="AR66" s="736"/>
      <c r="AS66" s="736"/>
      <c r="AT66" s="737"/>
      <c r="AU66" s="735" t="s">
        <v>393</v>
      </c>
      <c r="AV66" s="736"/>
      <c r="AW66" s="736"/>
      <c r="AX66" s="736"/>
      <c r="AY66" s="737"/>
      <c r="AZ66" s="735" t="s">
        <v>352</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550</v>
      </c>
      <c r="C68" s="888"/>
      <c r="D68" s="888"/>
      <c r="E68" s="888"/>
      <c r="F68" s="888"/>
      <c r="G68" s="888"/>
      <c r="H68" s="888"/>
      <c r="I68" s="888"/>
      <c r="J68" s="888"/>
      <c r="K68" s="888"/>
      <c r="L68" s="888"/>
      <c r="M68" s="888"/>
      <c r="N68" s="888"/>
      <c r="O68" s="888"/>
      <c r="P68" s="889"/>
      <c r="Q68" s="890">
        <v>207</v>
      </c>
      <c r="R68" s="884"/>
      <c r="S68" s="884"/>
      <c r="T68" s="884"/>
      <c r="U68" s="884"/>
      <c r="V68" s="884">
        <v>203</v>
      </c>
      <c r="W68" s="884"/>
      <c r="X68" s="884"/>
      <c r="Y68" s="884"/>
      <c r="Z68" s="884"/>
      <c r="AA68" s="884">
        <v>4</v>
      </c>
      <c r="AB68" s="884"/>
      <c r="AC68" s="884"/>
      <c r="AD68" s="884"/>
      <c r="AE68" s="884"/>
      <c r="AF68" s="884">
        <v>4</v>
      </c>
      <c r="AG68" s="884"/>
      <c r="AH68" s="884"/>
      <c r="AI68" s="884"/>
      <c r="AJ68" s="884"/>
      <c r="AK68" s="884" t="s">
        <v>551</v>
      </c>
      <c r="AL68" s="884"/>
      <c r="AM68" s="884"/>
      <c r="AN68" s="884"/>
      <c r="AO68" s="884"/>
      <c r="AP68" s="884" t="s">
        <v>547</v>
      </c>
      <c r="AQ68" s="884"/>
      <c r="AR68" s="884"/>
      <c r="AS68" s="884"/>
      <c r="AT68" s="884"/>
      <c r="AU68" s="884" t="s">
        <v>551</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552</v>
      </c>
      <c r="C69" s="892"/>
      <c r="D69" s="892"/>
      <c r="E69" s="892"/>
      <c r="F69" s="892"/>
      <c r="G69" s="892"/>
      <c r="H69" s="892"/>
      <c r="I69" s="892"/>
      <c r="J69" s="892"/>
      <c r="K69" s="892"/>
      <c r="L69" s="892"/>
      <c r="M69" s="892"/>
      <c r="N69" s="892"/>
      <c r="O69" s="892"/>
      <c r="P69" s="893"/>
      <c r="Q69" s="894">
        <v>1927</v>
      </c>
      <c r="R69" s="849"/>
      <c r="S69" s="849"/>
      <c r="T69" s="849"/>
      <c r="U69" s="849"/>
      <c r="V69" s="849">
        <v>1861</v>
      </c>
      <c r="W69" s="849"/>
      <c r="X69" s="849"/>
      <c r="Y69" s="849"/>
      <c r="Z69" s="849"/>
      <c r="AA69" s="849">
        <v>66</v>
      </c>
      <c r="AB69" s="849"/>
      <c r="AC69" s="849"/>
      <c r="AD69" s="849"/>
      <c r="AE69" s="849"/>
      <c r="AF69" s="849">
        <v>66</v>
      </c>
      <c r="AG69" s="849"/>
      <c r="AH69" s="849"/>
      <c r="AI69" s="849"/>
      <c r="AJ69" s="849"/>
      <c r="AK69" s="849">
        <v>412</v>
      </c>
      <c r="AL69" s="849"/>
      <c r="AM69" s="849"/>
      <c r="AN69" s="849"/>
      <c r="AO69" s="849"/>
      <c r="AP69" s="849" t="s">
        <v>551</v>
      </c>
      <c r="AQ69" s="849"/>
      <c r="AR69" s="849"/>
      <c r="AS69" s="849"/>
      <c r="AT69" s="849"/>
      <c r="AU69" s="849" t="s">
        <v>551</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553</v>
      </c>
      <c r="C70" s="892"/>
      <c r="D70" s="892"/>
      <c r="E70" s="892"/>
      <c r="F70" s="892"/>
      <c r="G70" s="892"/>
      <c r="H70" s="892"/>
      <c r="I70" s="892"/>
      <c r="J70" s="892"/>
      <c r="K70" s="892"/>
      <c r="L70" s="892"/>
      <c r="M70" s="892"/>
      <c r="N70" s="892"/>
      <c r="O70" s="892"/>
      <c r="P70" s="893"/>
      <c r="Q70" s="894">
        <v>781330</v>
      </c>
      <c r="R70" s="849"/>
      <c r="S70" s="849"/>
      <c r="T70" s="849"/>
      <c r="U70" s="849"/>
      <c r="V70" s="849">
        <v>753431</v>
      </c>
      <c r="W70" s="849"/>
      <c r="X70" s="849"/>
      <c r="Y70" s="849"/>
      <c r="Z70" s="849"/>
      <c r="AA70" s="849">
        <v>27899</v>
      </c>
      <c r="AB70" s="849"/>
      <c r="AC70" s="849"/>
      <c r="AD70" s="849"/>
      <c r="AE70" s="849"/>
      <c r="AF70" s="849">
        <v>27899</v>
      </c>
      <c r="AG70" s="849"/>
      <c r="AH70" s="849"/>
      <c r="AI70" s="849"/>
      <c r="AJ70" s="849"/>
      <c r="AK70" s="849">
        <v>396</v>
      </c>
      <c r="AL70" s="849"/>
      <c r="AM70" s="849"/>
      <c r="AN70" s="849"/>
      <c r="AO70" s="849"/>
      <c r="AP70" s="849" t="s">
        <v>547</v>
      </c>
      <c r="AQ70" s="849"/>
      <c r="AR70" s="849"/>
      <c r="AS70" s="849"/>
      <c r="AT70" s="849"/>
      <c r="AU70" s="849" t="s">
        <v>551</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c r="C71" s="892"/>
      <c r="D71" s="892"/>
      <c r="E71" s="892"/>
      <c r="F71" s="892"/>
      <c r="G71" s="892"/>
      <c r="H71" s="892"/>
      <c r="I71" s="892"/>
      <c r="J71" s="892"/>
      <c r="K71" s="892"/>
      <c r="L71" s="892"/>
      <c r="M71" s="892"/>
      <c r="N71" s="892"/>
      <c r="O71" s="892"/>
      <c r="P71" s="893"/>
      <c r="Q71" s="894"/>
      <c r="R71" s="849"/>
      <c r="S71" s="849"/>
      <c r="T71" s="849"/>
      <c r="U71" s="849"/>
      <c r="V71" s="849"/>
      <c r="W71" s="849"/>
      <c r="X71" s="849"/>
      <c r="Y71" s="849"/>
      <c r="Z71" s="849"/>
      <c r="AA71" s="849"/>
      <c r="AB71" s="849"/>
      <c r="AC71" s="849"/>
      <c r="AD71" s="849"/>
      <c r="AE71" s="849"/>
      <c r="AF71" s="849"/>
      <c r="AG71" s="849"/>
      <c r="AH71" s="849"/>
      <c r="AI71" s="849"/>
      <c r="AJ71" s="849"/>
      <c r="AK71" s="849"/>
      <c r="AL71" s="849"/>
      <c r="AM71" s="849"/>
      <c r="AN71" s="849"/>
      <c r="AO71" s="849"/>
      <c r="AP71" s="849"/>
      <c r="AQ71" s="849"/>
      <c r="AR71" s="849"/>
      <c r="AS71" s="849"/>
      <c r="AT71" s="849"/>
      <c r="AU71" s="849"/>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c r="C72" s="892"/>
      <c r="D72" s="892"/>
      <c r="E72" s="892"/>
      <c r="F72" s="892"/>
      <c r="G72" s="892"/>
      <c r="H72" s="892"/>
      <c r="I72" s="892"/>
      <c r="J72" s="892"/>
      <c r="K72" s="892"/>
      <c r="L72" s="892"/>
      <c r="M72" s="892"/>
      <c r="N72" s="892"/>
      <c r="O72" s="892"/>
      <c r="P72" s="893"/>
      <c r="Q72" s="894"/>
      <c r="R72" s="849"/>
      <c r="S72" s="849"/>
      <c r="T72" s="849"/>
      <c r="U72" s="849"/>
      <c r="V72" s="849"/>
      <c r="W72" s="849"/>
      <c r="X72" s="849"/>
      <c r="Y72" s="849"/>
      <c r="Z72" s="849"/>
      <c r="AA72" s="849"/>
      <c r="AB72" s="849"/>
      <c r="AC72" s="849"/>
      <c r="AD72" s="849"/>
      <c r="AE72" s="849"/>
      <c r="AF72" s="849"/>
      <c r="AG72" s="849"/>
      <c r="AH72" s="849"/>
      <c r="AI72" s="849"/>
      <c r="AJ72" s="849"/>
      <c r="AK72" s="849"/>
      <c r="AL72" s="849"/>
      <c r="AM72" s="849"/>
      <c r="AN72" s="849"/>
      <c r="AO72" s="849"/>
      <c r="AP72" s="849"/>
      <c r="AQ72" s="849"/>
      <c r="AR72" s="849"/>
      <c r="AS72" s="849"/>
      <c r="AT72" s="849"/>
      <c r="AU72" s="849"/>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c r="C73" s="892"/>
      <c r="D73" s="892"/>
      <c r="E73" s="892"/>
      <c r="F73" s="892"/>
      <c r="G73" s="892"/>
      <c r="H73" s="892"/>
      <c r="I73" s="892"/>
      <c r="J73" s="892"/>
      <c r="K73" s="892"/>
      <c r="L73" s="892"/>
      <c r="M73" s="892"/>
      <c r="N73" s="892"/>
      <c r="O73" s="892"/>
      <c r="P73" s="893"/>
      <c r="Q73" s="894"/>
      <c r="R73" s="849"/>
      <c r="S73" s="849"/>
      <c r="T73" s="849"/>
      <c r="U73" s="849"/>
      <c r="V73" s="849"/>
      <c r="W73" s="849"/>
      <c r="X73" s="849"/>
      <c r="Y73" s="849"/>
      <c r="Z73" s="849"/>
      <c r="AA73" s="849"/>
      <c r="AB73" s="849"/>
      <c r="AC73" s="849"/>
      <c r="AD73" s="849"/>
      <c r="AE73" s="849"/>
      <c r="AF73" s="849"/>
      <c r="AG73" s="849"/>
      <c r="AH73" s="849"/>
      <c r="AI73" s="849"/>
      <c r="AJ73" s="849"/>
      <c r="AK73" s="849"/>
      <c r="AL73" s="849"/>
      <c r="AM73" s="849"/>
      <c r="AN73" s="849"/>
      <c r="AO73" s="849"/>
      <c r="AP73" s="849"/>
      <c r="AQ73" s="849"/>
      <c r="AR73" s="849"/>
      <c r="AS73" s="849"/>
      <c r="AT73" s="849"/>
      <c r="AU73" s="849"/>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c r="C74" s="892"/>
      <c r="D74" s="892"/>
      <c r="E74" s="892"/>
      <c r="F74" s="892"/>
      <c r="G74" s="892"/>
      <c r="H74" s="892"/>
      <c r="I74" s="892"/>
      <c r="J74" s="892"/>
      <c r="K74" s="892"/>
      <c r="L74" s="892"/>
      <c r="M74" s="892"/>
      <c r="N74" s="892"/>
      <c r="O74" s="892"/>
      <c r="P74" s="893"/>
      <c r="Q74" s="894"/>
      <c r="R74" s="849"/>
      <c r="S74" s="849"/>
      <c r="T74" s="849"/>
      <c r="U74" s="849"/>
      <c r="V74" s="849"/>
      <c r="W74" s="849"/>
      <c r="X74" s="849"/>
      <c r="Y74" s="849"/>
      <c r="Z74" s="849"/>
      <c r="AA74" s="849"/>
      <c r="AB74" s="849"/>
      <c r="AC74" s="849"/>
      <c r="AD74" s="849"/>
      <c r="AE74" s="849"/>
      <c r="AF74" s="849"/>
      <c r="AG74" s="849"/>
      <c r="AH74" s="849"/>
      <c r="AI74" s="849"/>
      <c r="AJ74" s="849"/>
      <c r="AK74" s="849"/>
      <c r="AL74" s="849"/>
      <c r="AM74" s="849"/>
      <c r="AN74" s="849"/>
      <c r="AO74" s="849"/>
      <c r="AP74" s="849"/>
      <c r="AQ74" s="849"/>
      <c r="AR74" s="849"/>
      <c r="AS74" s="849"/>
      <c r="AT74" s="849"/>
      <c r="AU74" s="849"/>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c r="C75" s="892"/>
      <c r="D75" s="892"/>
      <c r="E75" s="892"/>
      <c r="F75" s="892"/>
      <c r="G75" s="892"/>
      <c r="H75" s="892"/>
      <c r="I75" s="892"/>
      <c r="J75" s="892"/>
      <c r="K75" s="892"/>
      <c r="L75" s="892"/>
      <c r="M75" s="892"/>
      <c r="N75" s="892"/>
      <c r="O75" s="892"/>
      <c r="P75" s="893"/>
      <c r="Q75" s="897"/>
      <c r="R75" s="898"/>
      <c r="S75" s="898"/>
      <c r="T75" s="898"/>
      <c r="U75" s="848"/>
      <c r="V75" s="899"/>
      <c r="W75" s="898"/>
      <c r="X75" s="898"/>
      <c r="Y75" s="898"/>
      <c r="Z75" s="848"/>
      <c r="AA75" s="899"/>
      <c r="AB75" s="898"/>
      <c r="AC75" s="898"/>
      <c r="AD75" s="898"/>
      <c r="AE75" s="848"/>
      <c r="AF75" s="899"/>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365</v>
      </c>
      <c r="B88" s="808" t="s">
        <v>394</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27969</v>
      </c>
      <c r="AG88" s="860"/>
      <c r="AH88" s="860"/>
      <c r="AI88" s="860"/>
      <c r="AJ88" s="860"/>
      <c r="AK88" s="857"/>
      <c r="AL88" s="857"/>
      <c r="AM88" s="857"/>
      <c r="AN88" s="857"/>
      <c r="AO88" s="857"/>
      <c r="AP88" s="860" t="s">
        <v>551</v>
      </c>
      <c r="AQ88" s="860"/>
      <c r="AR88" s="860"/>
      <c r="AS88" s="860"/>
      <c r="AT88" s="860"/>
      <c r="AU88" s="860" t="s">
        <v>547</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808" t="s">
        <v>395</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3356</v>
      </c>
      <c r="CS102" s="868"/>
      <c r="CT102" s="868"/>
      <c r="CU102" s="868"/>
      <c r="CV102" s="911"/>
      <c r="CW102" s="910">
        <v>607</v>
      </c>
      <c r="CX102" s="868"/>
      <c r="CY102" s="868"/>
      <c r="CZ102" s="868"/>
      <c r="DA102" s="911"/>
      <c r="DB102" s="910" t="s">
        <v>547</v>
      </c>
      <c r="DC102" s="868"/>
      <c r="DD102" s="868"/>
      <c r="DE102" s="868"/>
      <c r="DF102" s="911"/>
      <c r="DG102" s="910" t="s">
        <v>547</v>
      </c>
      <c r="DH102" s="868"/>
      <c r="DI102" s="868"/>
      <c r="DJ102" s="868"/>
      <c r="DK102" s="911"/>
      <c r="DL102" s="910" t="s">
        <v>547</v>
      </c>
      <c r="DM102" s="868"/>
      <c r="DN102" s="868"/>
      <c r="DO102" s="868"/>
      <c r="DP102" s="911"/>
      <c r="DQ102" s="910" t="s">
        <v>547</v>
      </c>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396</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397</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400</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401</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402</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403</v>
      </c>
      <c r="AB109" s="913"/>
      <c r="AC109" s="913"/>
      <c r="AD109" s="913"/>
      <c r="AE109" s="914"/>
      <c r="AF109" s="912" t="s">
        <v>285</v>
      </c>
      <c r="AG109" s="913"/>
      <c r="AH109" s="913"/>
      <c r="AI109" s="913"/>
      <c r="AJ109" s="914"/>
      <c r="AK109" s="912" t="s">
        <v>284</v>
      </c>
      <c r="AL109" s="913"/>
      <c r="AM109" s="913"/>
      <c r="AN109" s="913"/>
      <c r="AO109" s="914"/>
      <c r="AP109" s="912" t="s">
        <v>404</v>
      </c>
      <c r="AQ109" s="913"/>
      <c r="AR109" s="913"/>
      <c r="AS109" s="913"/>
      <c r="AT109" s="915"/>
      <c r="AU109" s="934" t="s">
        <v>402</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403</v>
      </c>
      <c r="BR109" s="913"/>
      <c r="BS109" s="913"/>
      <c r="BT109" s="913"/>
      <c r="BU109" s="914"/>
      <c r="BV109" s="912" t="s">
        <v>285</v>
      </c>
      <c r="BW109" s="913"/>
      <c r="BX109" s="913"/>
      <c r="BY109" s="913"/>
      <c r="BZ109" s="914"/>
      <c r="CA109" s="912" t="s">
        <v>284</v>
      </c>
      <c r="CB109" s="913"/>
      <c r="CC109" s="913"/>
      <c r="CD109" s="913"/>
      <c r="CE109" s="914"/>
      <c r="CF109" s="935" t="s">
        <v>404</v>
      </c>
      <c r="CG109" s="935"/>
      <c r="CH109" s="935"/>
      <c r="CI109" s="935"/>
      <c r="CJ109" s="935"/>
      <c r="CK109" s="912" t="s">
        <v>405</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403</v>
      </c>
      <c r="DH109" s="913"/>
      <c r="DI109" s="913"/>
      <c r="DJ109" s="913"/>
      <c r="DK109" s="914"/>
      <c r="DL109" s="912" t="s">
        <v>285</v>
      </c>
      <c r="DM109" s="913"/>
      <c r="DN109" s="913"/>
      <c r="DO109" s="913"/>
      <c r="DP109" s="914"/>
      <c r="DQ109" s="912" t="s">
        <v>284</v>
      </c>
      <c r="DR109" s="913"/>
      <c r="DS109" s="913"/>
      <c r="DT109" s="913"/>
      <c r="DU109" s="914"/>
      <c r="DV109" s="912" t="s">
        <v>404</v>
      </c>
      <c r="DW109" s="913"/>
      <c r="DX109" s="913"/>
      <c r="DY109" s="913"/>
      <c r="DZ109" s="915"/>
    </row>
    <row r="110" spans="1:131" s="197" customFormat="1" ht="26.25" customHeight="1">
      <c r="A110" s="916" t="s">
        <v>406</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12061714</v>
      </c>
      <c r="AB110" s="920"/>
      <c r="AC110" s="920"/>
      <c r="AD110" s="920"/>
      <c r="AE110" s="921"/>
      <c r="AF110" s="922">
        <v>11772517</v>
      </c>
      <c r="AG110" s="920"/>
      <c r="AH110" s="920"/>
      <c r="AI110" s="920"/>
      <c r="AJ110" s="921"/>
      <c r="AK110" s="922">
        <v>10740794</v>
      </c>
      <c r="AL110" s="920"/>
      <c r="AM110" s="920"/>
      <c r="AN110" s="920"/>
      <c r="AO110" s="921"/>
      <c r="AP110" s="923">
        <v>17</v>
      </c>
      <c r="AQ110" s="924"/>
      <c r="AR110" s="924"/>
      <c r="AS110" s="924"/>
      <c r="AT110" s="925"/>
      <c r="AU110" s="926" t="s">
        <v>61</v>
      </c>
      <c r="AV110" s="927"/>
      <c r="AW110" s="927"/>
      <c r="AX110" s="927"/>
      <c r="AY110" s="928"/>
      <c r="AZ110" s="970" t="s">
        <v>407</v>
      </c>
      <c r="BA110" s="917"/>
      <c r="BB110" s="917"/>
      <c r="BC110" s="917"/>
      <c r="BD110" s="917"/>
      <c r="BE110" s="917"/>
      <c r="BF110" s="917"/>
      <c r="BG110" s="917"/>
      <c r="BH110" s="917"/>
      <c r="BI110" s="917"/>
      <c r="BJ110" s="917"/>
      <c r="BK110" s="917"/>
      <c r="BL110" s="917"/>
      <c r="BM110" s="917"/>
      <c r="BN110" s="917"/>
      <c r="BO110" s="917"/>
      <c r="BP110" s="918"/>
      <c r="BQ110" s="956">
        <v>105877562</v>
      </c>
      <c r="BR110" s="957"/>
      <c r="BS110" s="957"/>
      <c r="BT110" s="957"/>
      <c r="BU110" s="957"/>
      <c r="BV110" s="957">
        <v>103282906</v>
      </c>
      <c r="BW110" s="957"/>
      <c r="BX110" s="957"/>
      <c r="BY110" s="957"/>
      <c r="BZ110" s="957"/>
      <c r="CA110" s="957">
        <v>100258218</v>
      </c>
      <c r="CB110" s="957"/>
      <c r="CC110" s="957"/>
      <c r="CD110" s="957"/>
      <c r="CE110" s="957"/>
      <c r="CF110" s="971">
        <v>158.4</v>
      </c>
      <c r="CG110" s="972"/>
      <c r="CH110" s="972"/>
      <c r="CI110" s="972"/>
      <c r="CJ110" s="972"/>
      <c r="CK110" s="973" t="s">
        <v>408</v>
      </c>
      <c r="CL110" s="974"/>
      <c r="CM110" s="953" t="s">
        <v>409</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v>8084552</v>
      </c>
      <c r="DH110" s="957"/>
      <c r="DI110" s="957"/>
      <c r="DJ110" s="957"/>
      <c r="DK110" s="957"/>
      <c r="DL110" s="957">
        <v>7519583</v>
      </c>
      <c r="DM110" s="957"/>
      <c r="DN110" s="957"/>
      <c r="DO110" s="957"/>
      <c r="DP110" s="957"/>
      <c r="DQ110" s="957">
        <v>6943050</v>
      </c>
      <c r="DR110" s="957"/>
      <c r="DS110" s="957"/>
      <c r="DT110" s="957"/>
      <c r="DU110" s="957"/>
      <c r="DV110" s="958">
        <v>11</v>
      </c>
      <c r="DW110" s="958"/>
      <c r="DX110" s="958"/>
      <c r="DY110" s="958"/>
      <c r="DZ110" s="959"/>
    </row>
    <row r="111" spans="1:131" s="197" customFormat="1" ht="26.25" customHeight="1">
      <c r="A111" s="960" t="s">
        <v>410</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109</v>
      </c>
      <c r="AB111" s="964"/>
      <c r="AC111" s="964"/>
      <c r="AD111" s="964"/>
      <c r="AE111" s="965"/>
      <c r="AF111" s="966" t="s">
        <v>109</v>
      </c>
      <c r="AG111" s="964"/>
      <c r="AH111" s="964"/>
      <c r="AI111" s="964"/>
      <c r="AJ111" s="965"/>
      <c r="AK111" s="966" t="s">
        <v>109</v>
      </c>
      <c r="AL111" s="964"/>
      <c r="AM111" s="964"/>
      <c r="AN111" s="964"/>
      <c r="AO111" s="965"/>
      <c r="AP111" s="967" t="s">
        <v>109</v>
      </c>
      <c r="AQ111" s="968"/>
      <c r="AR111" s="968"/>
      <c r="AS111" s="968"/>
      <c r="AT111" s="969"/>
      <c r="AU111" s="929"/>
      <c r="AV111" s="930"/>
      <c r="AW111" s="930"/>
      <c r="AX111" s="930"/>
      <c r="AY111" s="931"/>
      <c r="AZ111" s="979" t="s">
        <v>411</v>
      </c>
      <c r="BA111" s="980"/>
      <c r="BB111" s="980"/>
      <c r="BC111" s="980"/>
      <c r="BD111" s="980"/>
      <c r="BE111" s="980"/>
      <c r="BF111" s="980"/>
      <c r="BG111" s="980"/>
      <c r="BH111" s="980"/>
      <c r="BI111" s="980"/>
      <c r="BJ111" s="980"/>
      <c r="BK111" s="980"/>
      <c r="BL111" s="980"/>
      <c r="BM111" s="980"/>
      <c r="BN111" s="980"/>
      <c r="BO111" s="980"/>
      <c r="BP111" s="981"/>
      <c r="BQ111" s="949">
        <v>10334243</v>
      </c>
      <c r="BR111" s="950"/>
      <c r="BS111" s="950"/>
      <c r="BT111" s="950"/>
      <c r="BU111" s="950"/>
      <c r="BV111" s="950">
        <v>8991430</v>
      </c>
      <c r="BW111" s="950"/>
      <c r="BX111" s="950"/>
      <c r="BY111" s="950"/>
      <c r="BZ111" s="950"/>
      <c r="CA111" s="950">
        <v>7641504</v>
      </c>
      <c r="CB111" s="950"/>
      <c r="CC111" s="950"/>
      <c r="CD111" s="950"/>
      <c r="CE111" s="950"/>
      <c r="CF111" s="944">
        <v>12.1</v>
      </c>
      <c r="CG111" s="945"/>
      <c r="CH111" s="945"/>
      <c r="CI111" s="945"/>
      <c r="CJ111" s="945"/>
      <c r="CK111" s="975"/>
      <c r="CL111" s="976"/>
      <c r="CM111" s="946" t="s">
        <v>412</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413</v>
      </c>
      <c r="DH111" s="950"/>
      <c r="DI111" s="950"/>
      <c r="DJ111" s="950"/>
      <c r="DK111" s="950"/>
      <c r="DL111" s="950" t="s">
        <v>413</v>
      </c>
      <c r="DM111" s="950"/>
      <c r="DN111" s="950"/>
      <c r="DO111" s="950"/>
      <c r="DP111" s="950"/>
      <c r="DQ111" s="950" t="s">
        <v>413</v>
      </c>
      <c r="DR111" s="950"/>
      <c r="DS111" s="950"/>
      <c r="DT111" s="950"/>
      <c r="DU111" s="950"/>
      <c r="DV111" s="951" t="s">
        <v>413</v>
      </c>
      <c r="DW111" s="951"/>
      <c r="DX111" s="951"/>
      <c r="DY111" s="951"/>
      <c r="DZ111" s="952"/>
    </row>
    <row r="112" spans="1:131" s="197" customFormat="1" ht="26.25" customHeight="1">
      <c r="A112" s="982" t="s">
        <v>414</v>
      </c>
      <c r="B112" s="983"/>
      <c r="C112" s="980" t="s">
        <v>415</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413</v>
      </c>
      <c r="AB112" s="989"/>
      <c r="AC112" s="989"/>
      <c r="AD112" s="989"/>
      <c r="AE112" s="990"/>
      <c r="AF112" s="991" t="s">
        <v>413</v>
      </c>
      <c r="AG112" s="989"/>
      <c r="AH112" s="989"/>
      <c r="AI112" s="989"/>
      <c r="AJ112" s="990"/>
      <c r="AK112" s="991" t="s">
        <v>413</v>
      </c>
      <c r="AL112" s="989"/>
      <c r="AM112" s="989"/>
      <c r="AN112" s="989"/>
      <c r="AO112" s="990"/>
      <c r="AP112" s="992" t="s">
        <v>413</v>
      </c>
      <c r="AQ112" s="993"/>
      <c r="AR112" s="993"/>
      <c r="AS112" s="993"/>
      <c r="AT112" s="994"/>
      <c r="AU112" s="929"/>
      <c r="AV112" s="930"/>
      <c r="AW112" s="930"/>
      <c r="AX112" s="930"/>
      <c r="AY112" s="931"/>
      <c r="AZ112" s="979" t="s">
        <v>416</v>
      </c>
      <c r="BA112" s="980"/>
      <c r="BB112" s="980"/>
      <c r="BC112" s="980"/>
      <c r="BD112" s="980"/>
      <c r="BE112" s="980"/>
      <c r="BF112" s="980"/>
      <c r="BG112" s="980"/>
      <c r="BH112" s="980"/>
      <c r="BI112" s="980"/>
      <c r="BJ112" s="980"/>
      <c r="BK112" s="980"/>
      <c r="BL112" s="980"/>
      <c r="BM112" s="980"/>
      <c r="BN112" s="980"/>
      <c r="BO112" s="980"/>
      <c r="BP112" s="981"/>
      <c r="BQ112" s="949">
        <v>35488278</v>
      </c>
      <c r="BR112" s="950"/>
      <c r="BS112" s="950"/>
      <c r="BT112" s="950"/>
      <c r="BU112" s="950"/>
      <c r="BV112" s="950">
        <v>33862248</v>
      </c>
      <c r="BW112" s="950"/>
      <c r="BX112" s="950"/>
      <c r="BY112" s="950"/>
      <c r="BZ112" s="950"/>
      <c r="CA112" s="950">
        <v>34523158</v>
      </c>
      <c r="CB112" s="950"/>
      <c r="CC112" s="950"/>
      <c r="CD112" s="950"/>
      <c r="CE112" s="950"/>
      <c r="CF112" s="944">
        <v>54.5</v>
      </c>
      <c r="CG112" s="945"/>
      <c r="CH112" s="945"/>
      <c r="CI112" s="945"/>
      <c r="CJ112" s="945"/>
      <c r="CK112" s="975"/>
      <c r="CL112" s="976"/>
      <c r="CM112" s="946" t="s">
        <v>417</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413</v>
      </c>
      <c r="DH112" s="950"/>
      <c r="DI112" s="950"/>
      <c r="DJ112" s="950"/>
      <c r="DK112" s="950"/>
      <c r="DL112" s="950" t="s">
        <v>413</v>
      </c>
      <c r="DM112" s="950"/>
      <c r="DN112" s="950"/>
      <c r="DO112" s="950"/>
      <c r="DP112" s="950"/>
      <c r="DQ112" s="950" t="s">
        <v>413</v>
      </c>
      <c r="DR112" s="950"/>
      <c r="DS112" s="950"/>
      <c r="DT112" s="950"/>
      <c r="DU112" s="950"/>
      <c r="DV112" s="951" t="s">
        <v>413</v>
      </c>
      <c r="DW112" s="951"/>
      <c r="DX112" s="951"/>
      <c r="DY112" s="951"/>
      <c r="DZ112" s="952"/>
    </row>
    <row r="113" spans="1:130" s="197" customFormat="1" ht="26.25" customHeight="1">
      <c r="A113" s="984"/>
      <c r="B113" s="985"/>
      <c r="C113" s="980" t="s">
        <v>418</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3826372</v>
      </c>
      <c r="AB113" s="964"/>
      <c r="AC113" s="964"/>
      <c r="AD113" s="964"/>
      <c r="AE113" s="965"/>
      <c r="AF113" s="966">
        <v>3768882</v>
      </c>
      <c r="AG113" s="964"/>
      <c r="AH113" s="964"/>
      <c r="AI113" s="964"/>
      <c r="AJ113" s="965"/>
      <c r="AK113" s="966">
        <v>3785465</v>
      </c>
      <c r="AL113" s="964"/>
      <c r="AM113" s="964"/>
      <c r="AN113" s="964"/>
      <c r="AO113" s="965"/>
      <c r="AP113" s="967">
        <v>6</v>
      </c>
      <c r="AQ113" s="968"/>
      <c r="AR113" s="968"/>
      <c r="AS113" s="968"/>
      <c r="AT113" s="969"/>
      <c r="AU113" s="929"/>
      <c r="AV113" s="930"/>
      <c r="AW113" s="930"/>
      <c r="AX113" s="930"/>
      <c r="AY113" s="931"/>
      <c r="AZ113" s="979" t="s">
        <v>419</v>
      </c>
      <c r="BA113" s="980"/>
      <c r="BB113" s="980"/>
      <c r="BC113" s="980"/>
      <c r="BD113" s="980"/>
      <c r="BE113" s="980"/>
      <c r="BF113" s="980"/>
      <c r="BG113" s="980"/>
      <c r="BH113" s="980"/>
      <c r="BI113" s="980"/>
      <c r="BJ113" s="980"/>
      <c r="BK113" s="980"/>
      <c r="BL113" s="980"/>
      <c r="BM113" s="980"/>
      <c r="BN113" s="980"/>
      <c r="BO113" s="980"/>
      <c r="BP113" s="981"/>
      <c r="BQ113" s="949" t="s">
        <v>413</v>
      </c>
      <c r="BR113" s="950"/>
      <c r="BS113" s="950"/>
      <c r="BT113" s="950"/>
      <c r="BU113" s="950"/>
      <c r="BV113" s="950" t="s">
        <v>413</v>
      </c>
      <c r="BW113" s="950"/>
      <c r="BX113" s="950"/>
      <c r="BY113" s="950"/>
      <c r="BZ113" s="950"/>
      <c r="CA113" s="950" t="s">
        <v>413</v>
      </c>
      <c r="CB113" s="950"/>
      <c r="CC113" s="950"/>
      <c r="CD113" s="950"/>
      <c r="CE113" s="950"/>
      <c r="CF113" s="944" t="s">
        <v>413</v>
      </c>
      <c r="CG113" s="945"/>
      <c r="CH113" s="945"/>
      <c r="CI113" s="945"/>
      <c r="CJ113" s="945"/>
      <c r="CK113" s="975"/>
      <c r="CL113" s="976"/>
      <c r="CM113" s="946" t="s">
        <v>420</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v>658834</v>
      </c>
      <c r="DH113" s="989"/>
      <c r="DI113" s="989"/>
      <c r="DJ113" s="989"/>
      <c r="DK113" s="990"/>
      <c r="DL113" s="991">
        <v>619956</v>
      </c>
      <c r="DM113" s="989"/>
      <c r="DN113" s="989"/>
      <c r="DO113" s="989"/>
      <c r="DP113" s="990"/>
      <c r="DQ113" s="991">
        <v>580409</v>
      </c>
      <c r="DR113" s="989"/>
      <c r="DS113" s="989"/>
      <c r="DT113" s="989"/>
      <c r="DU113" s="990"/>
      <c r="DV113" s="992">
        <v>0.9</v>
      </c>
      <c r="DW113" s="993"/>
      <c r="DX113" s="993"/>
      <c r="DY113" s="993"/>
      <c r="DZ113" s="994"/>
    </row>
    <row r="114" spans="1:130" s="197" customFormat="1" ht="26.25" customHeight="1">
      <c r="A114" s="984"/>
      <c r="B114" s="985"/>
      <c r="C114" s="980" t="s">
        <v>421</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t="s">
        <v>413</v>
      </c>
      <c r="AB114" s="989"/>
      <c r="AC114" s="989"/>
      <c r="AD114" s="989"/>
      <c r="AE114" s="990"/>
      <c r="AF114" s="991" t="s">
        <v>413</v>
      </c>
      <c r="AG114" s="989"/>
      <c r="AH114" s="989"/>
      <c r="AI114" s="989"/>
      <c r="AJ114" s="990"/>
      <c r="AK114" s="991" t="s">
        <v>413</v>
      </c>
      <c r="AL114" s="989"/>
      <c r="AM114" s="989"/>
      <c r="AN114" s="989"/>
      <c r="AO114" s="990"/>
      <c r="AP114" s="992" t="s">
        <v>413</v>
      </c>
      <c r="AQ114" s="993"/>
      <c r="AR114" s="993"/>
      <c r="AS114" s="993"/>
      <c r="AT114" s="994"/>
      <c r="AU114" s="929"/>
      <c r="AV114" s="930"/>
      <c r="AW114" s="930"/>
      <c r="AX114" s="930"/>
      <c r="AY114" s="931"/>
      <c r="AZ114" s="979" t="s">
        <v>422</v>
      </c>
      <c r="BA114" s="980"/>
      <c r="BB114" s="980"/>
      <c r="BC114" s="980"/>
      <c r="BD114" s="980"/>
      <c r="BE114" s="980"/>
      <c r="BF114" s="980"/>
      <c r="BG114" s="980"/>
      <c r="BH114" s="980"/>
      <c r="BI114" s="980"/>
      <c r="BJ114" s="980"/>
      <c r="BK114" s="980"/>
      <c r="BL114" s="980"/>
      <c r="BM114" s="980"/>
      <c r="BN114" s="980"/>
      <c r="BO114" s="980"/>
      <c r="BP114" s="981"/>
      <c r="BQ114" s="949">
        <v>15408823</v>
      </c>
      <c r="BR114" s="950"/>
      <c r="BS114" s="950"/>
      <c r="BT114" s="950"/>
      <c r="BU114" s="950"/>
      <c r="BV114" s="950">
        <v>14339523</v>
      </c>
      <c r="BW114" s="950"/>
      <c r="BX114" s="950"/>
      <c r="BY114" s="950"/>
      <c r="BZ114" s="950"/>
      <c r="CA114" s="950">
        <v>14081685</v>
      </c>
      <c r="CB114" s="950"/>
      <c r="CC114" s="950"/>
      <c r="CD114" s="950"/>
      <c r="CE114" s="950"/>
      <c r="CF114" s="944">
        <v>22.2</v>
      </c>
      <c r="CG114" s="945"/>
      <c r="CH114" s="945"/>
      <c r="CI114" s="945"/>
      <c r="CJ114" s="945"/>
      <c r="CK114" s="975"/>
      <c r="CL114" s="976"/>
      <c r="CM114" s="946" t="s">
        <v>423</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413</v>
      </c>
      <c r="DH114" s="989"/>
      <c r="DI114" s="989"/>
      <c r="DJ114" s="989"/>
      <c r="DK114" s="990"/>
      <c r="DL114" s="991" t="s">
        <v>413</v>
      </c>
      <c r="DM114" s="989"/>
      <c r="DN114" s="989"/>
      <c r="DO114" s="989"/>
      <c r="DP114" s="990"/>
      <c r="DQ114" s="991" t="s">
        <v>413</v>
      </c>
      <c r="DR114" s="989"/>
      <c r="DS114" s="989"/>
      <c r="DT114" s="989"/>
      <c r="DU114" s="990"/>
      <c r="DV114" s="992" t="s">
        <v>413</v>
      </c>
      <c r="DW114" s="993"/>
      <c r="DX114" s="993"/>
      <c r="DY114" s="993"/>
      <c r="DZ114" s="994"/>
    </row>
    <row r="115" spans="1:130" s="197" customFormat="1" ht="26.25" customHeight="1">
      <c r="A115" s="984"/>
      <c r="B115" s="985"/>
      <c r="C115" s="980" t="s">
        <v>424</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1342540</v>
      </c>
      <c r="AB115" s="964"/>
      <c r="AC115" s="964"/>
      <c r="AD115" s="964"/>
      <c r="AE115" s="965"/>
      <c r="AF115" s="966">
        <v>1334361</v>
      </c>
      <c r="AG115" s="964"/>
      <c r="AH115" s="964"/>
      <c r="AI115" s="964"/>
      <c r="AJ115" s="965"/>
      <c r="AK115" s="966">
        <v>995759</v>
      </c>
      <c r="AL115" s="964"/>
      <c r="AM115" s="964"/>
      <c r="AN115" s="964"/>
      <c r="AO115" s="965"/>
      <c r="AP115" s="967">
        <v>1.6</v>
      </c>
      <c r="AQ115" s="968"/>
      <c r="AR115" s="968"/>
      <c r="AS115" s="968"/>
      <c r="AT115" s="969"/>
      <c r="AU115" s="929"/>
      <c r="AV115" s="930"/>
      <c r="AW115" s="930"/>
      <c r="AX115" s="930"/>
      <c r="AY115" s="931"/>
      <c r="AZ115" s="979" t="s">
        <v>425</v>
      </c>
      <c r="BA115" s="980"/>
      <c r="BB115" s="980"/>
      <c r="BC115" s="980"/>
      <c r="BD115" s="980"/>
      <c r="BE115" s="980"/>
      <c r="BF115" s="980"/>
      <c r="BG115" s="980"/>
      <c r="BH115" s="980"/>
      <c r="BI115" s="980"/>
      <c r="BJ115" s="980"/>
      <c r="BK115" s="980"/>
      <c r="BL115" s="980"/>
      <c r="BM115" s="980"/>
      <c r="BN115" s="980"/>
      <c r="BO115" s="980"/>
      <c r="BP115" s="981"/>
      <c r="BQ115" s="949">
        <v>9064</v>
      </c>
      <c r="BR115" s="950"/>
      <c r="BS115" s="950"/>
      <c r="BT115" s="950"/>
      <c r="BU115" s="950"/>
      <c r="BV115" s="950">
        <v>3465</v>
      </c>
      <c r="BW115" s="950"/>
      <c r="BX115" s="950"/>
      <c r="BY115" s="950"/>
      <c r="BZ115" s="950"/>
      <c r="CA115" s="950">
        <v>18069</v>
      </c>
      <c r="CB115" s="950"/>
      <c r="CC115" s="950"/>
      <c r="CD115" s="950"/>
      <c r="CE115" s="950"/>
      <c r="CF115" s="944">
        <v>0</v>
      </c>
      <c r="CG115" s="945"/>
      <c r="CH115" s="945"/>
      <c r="CI115" s="945"/>
      <c r="CJ115" s="945"/>
      <c r="CK115" s="975"/>
      <c r="CL115" s="976"/>
      <c r="CM115" s="979" t="s">
        <v>426</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v>1441370</v>
      </c>
      <c r="DH115" s="989"/>
      <c r="DI115" s="989"/>
      <c r="DJ115" s="989"/>
      <c r="DK115" s="990"/>
      <c r="DL115" s="991">
        <v>702580</v>
      </c>
      <c r="DM115" s="989"/>
      <c r="DN115" s="989"/>
      <c r="DO115" s="989"/>
      <c r="DP115" s="990"/>
      <c r="DQ115" s="991" t="s">
        <v>413</v>
      </c>
      <c r="DR115" s="989"/>
      <c r="DS115" s="989"/>
      <c r="DT115" s="989"/>
      <c r="DU115" s="990"/>
      <c r="DV115" s="992" t="s">
        <v>413</v>
      </c>
      <c r="DW115" s="993"/>
      <c r="DX115" s="993"/>
      <c r="DY115" s="993"/>
      <c r="DZ115" s="994"/>
    </row>
    <row r="116" spans="1:130" s="197" customFormat="1" ht="26.25" customHeight="1">
      <c r="A116" s="986"/>
      <c r="B116" s="987"/>
      <c r="C116" s="1001" t="s">
        <v>427</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413</v>
      </c>
      <c r="AB116" s="989"/>
      <c r="AC116" s="989"/>
      <c r="AD116" s="989"/>
      <c r="AE116" s="990"/>
      <c r="AF116" s="991" t="s">
        <v>413</v>
      </c>
      <c r="AG116" s="989"/>
      <c r="AH116" s="989"/>
      <c r="AI116" s="989"/>
      <c r="AJ116" s="990"/>
      <c r="AK116" s="991" t="s">
        <v>413</v>
      </c>
      <c r="AL116" s="989"/>
      <c r="AM116" s="989"/>
      <c r="AN116" s="989"/>
      <c r="AO116" s="990"/>
      <c r="AP116" s="992" t="s">
        <v>413</v>
      </c>
      <c r="AQ116" s="993"/>
      <c r="AR116" s="993"/>
      <c r="AS116" s="993"/>
      <c r="AT116" s="994"/>
      <c r="AU116" s="929"/>
      <c r="AV116" s="930"/>
      <c r="AW116" s="930"/>
      <c r="AX116" s="930"/>
      <c r="AY116" s="931"/>
      <c r="AZ116" s="979" t="s">
        <v>428</v>
      </c>
      <c r="BA116" s="980"/>
      <c r="BB116" s="980"/>
      <c r="BC116" s="980"/>
      <c r="BD116" s="980"/>
      <c r="BE116" s="980"/>
      <c r="BF116" s="980"/>
      <c r="BG116" s="980"/>
      <c r="BH116" s="980"/>
      <c r="BI116" s="980"/>
      <c r="BJ116" s="980"/>
      <c r="BK116" s="980"/>
      <c r="BL116" s="980"/>
      <c r="BM116" s="980"/>
      <c r="BN116" s="980"/>
      <c r="BO116" s="980"/>
      <c r="BP116" s="981"/>
      <c r="BQ116" s="949" t="s">
        <v>413</v>
      </c>
      <c r="BR116" s="950"/>
      <c r="BS116" s="950"/>
      <c r="BT116" s="950"/>
      <c r="BU116" s="950"/>
      <c r="BV116" s="950" t="s">
        <v>413</v>
      </c>
      <c r="BW116" s="950"/>
      <c r="BX116" s="950"/>
      <c r="BY116" s="950"/>
      <c r="BZ116" s="950"/>
      <c r="CA116" s="950" t="s">
        <v>413</v>
      </c>
      <c r="CB116" s="950"/>
      <c r="CC116" s="950"/>
      <c r="CD116" s="950"/>
      <c r="CE116" s="950"/>
      <c r="CF116" s="944" t="s">
        <v>413</v>
      </c>
      <c r="CG116" s="945"/>
      <c r="CH116" s="945"/>
      <c r="CI116" s="945"/>
      <c r="CJ116" s="945"/>
      <c r="CK116" s="975"/>
      <c r="CL116" s="976"/>
      <c r="CM116" s="946" t="s">
        <v>429</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146475</v>
      </c>
      <c r="DH116" s="989"/>
      <c r="DI116" s="989"/>
      <c r="DJ116" s="989"/>
      <c r="DK116" s="990"/>
      <c r="DL116" s="991">
        <v>142551</v>
      </c>
      <c r="DM116" s="989"/>
      <c r="DN116" s="989"/>
      <c r="DO116" s="989"/>
      <c r="DP116" s="990"/>
      <c r="DQ116" s="991">
        <v>114617</v>
      </c>
      <c r="DR116" s="989"/>
      <c r="DS116" s="989"/>
      <c r="DT116" s="989"/>
      <c r="DU116" s="990"/>
      <c r="DV116" s="992">
        <v>0.2</v>
      </c>
      <c r="DW116" s="993"/>
      <c r="DX116" s="993"/>
      <c r="DY116" s="993"/>
      <c r="DZ116" s="994"/>
    </row>
    <row r="117" spans="1:130" s="197" customFormat="1" ht="26.25" customHeight="1">
      <c r="A117" s="934" t="s">
        <v>168</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430</v>
      </c>
      <c r="Z117" s="914"/>
      <c r="AA117" s="1026">
        <v>17230626</v>
      </c>
      <c r="AB117" s="996"/>
      <c r="AC117" s="996"/>
      <c r="AD117" s="996"/>
      <c r="AE117" s="997"/>
      <c r="AF117" s="995">
        <v>16875760</v>
      </c>
      <c r="AG117" s="996"/>
      <c r="AH117" s="996"/>
      <c r="AI117" s="996"/>
      <c r="AJ117" s="997"/>
      <c r="AK117" s="995">
        <v>15522018</v>
      </c>
      <c r="AL117" s="996"/>
      <c r="AM117" s="996"/>
      <c r="AN117" s="996"/>
      <c r="AO117" s="997"/>
      <c r="AP117" s="998"/>
      <c r="AQ117" s="999"/>
      <c r="AR117" s="999"/>
      <c r="AS117" s="999"/>
      <c r="AT117" s="1000"/>
      <c r="AU117" s="929"/>
      <c r="AV117" s="930"/>
      <c r="AW117" s="930"/>
      <c r="AX117" s="930"/>
      <c r="AY117" s="931"/>
      <c r="AZ117" s="1025" t="s">
        <v>431</v>
      </c>
      <c r="BA117" s="1001"/>
      <c r="BB117" s="1001"/>
      <c r="BC117" s="1001"/>
      <c r="BD117" s="1001"/>
      <c r="BE117" s="1001"/>
      <c r="BF117" s="1001"/>
      <c r="BG117" s="1001"/>
      <c r="BH117" s="1001"/>
      <c r="BI117" s="1001"/>
      <c r="BJ117" s="1001"/>
      <c r="BK117" s="1001"/>
      <c r="BL117" s="1001"/>
      <c r="BM117" s="1001"/>
      <c r="BN117" s="1001"/>
      <c r="BO117" s="1001"/>
      <c r="BP117" s="1002"/>
      <c r="BQ117" s="1015" t="s">
        <v>109</v>
      </c>
      <c r="BR117" s="1016"/>
      <c r="BS117" s="1016"/>
      <c r="BT117" s="1016"/>
      <c r="BU117" s="1016"/>
      <c r="BV117" s="1016" t="s">
        <v>109</v>
      </c>
      <c r="BW117" s="1016"/>
      <c r="BX117" s="1016"/>
      <c r="BY117" s="1016"/>
      <c r="BZ117" s="1016"/>
      <c r="CA117" s="1016" t="s">
        <v>109</v>
      </c>
      <c r="CB117" s="1016"/>
      <c r="CC117" s="1016"/>
      <c r="CD117" s="1016"/>
      <c r="CE117" s="1016"/>
      <c r="CF117" s="944" t="s">
        <v>109</v>
      </c>
      <c r="CG117" s="945"/>
      <c r="CH117" s="945"/>
      <c r="CI117" s="945"/>
      <c r="CJ117" s="945"/>
      <c r="CK117" s="975"/>
      <c r="CL117" s="976"/>
      <c r="CM117" s="946" t="s">
        <v>432</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v>3012</v>
      </c>
      <c r="DH117" s="989"/>
      <c r="DI117" s="989"/>
      <c r="DJ117" s="989"/>
      <c r="DK117" s="990"/>
      <c r="DL117" s="991">
        <v>6760</v>
      </c>
      <c r="DM117" s="989"/>
      <c r="DN117" s="989"/>
      <c r="DO117" s="989"/>
      <c r="DP117" s="990"/>
      <c r="DQ117" s="991">
        <v>3428</v>
      </c>
      <c r="DR117" s="989"/>
      <c r="DS117" s="989"/>
      <c r="DT117" s="989"/>
      <c r="DU117" s="990"/>
      <c r="DV117" s="992">
        <v>0</v>
      </c>
      <c r="DW117" s="993"/>
      <c r="DX117" s="993"/>
      <c r="DY117" s="993"/>
      <c r="DZ117" s="994"/>
    </row>
    <row r="118" spans="1:130" s="197" customFormat="1" ht="26.25" customHeight="1">
      <c r="A118" s="934" t="s">
        <v>405</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403</v>
      </c>
      <c r="AB118" s="913"/>
      <c r="AC118" s="913"/>
      <c r="AD118" s="913"/>
      <c r="AE118" s="914"/>
      <c r="AF118" s="912" t="s">
        <v>285</v>
      </c>
      <c r="AG118" s="913"/>
      <c r="AH118" s="913"/>
      <c r="AI118" s="913"/>
      <c r="AJ118" s="914"/>
      <c r="AK118" s="912" t="s">
        <v>284</v>
      </c>
      <c r="AL118" s="913"/>
      <c r="AM118" s="913"/>
      <c r="AN118" s="913"/>
      <c r="AO118" s="914"/>
      <c r="AP118" s="1020" t="s">
        <v>404</v>
      </c>
      <c r="AQ118" s="1021"/>
      <c r="AR118" s="1021"/>
      <c r="AS118" s="1021"/>
      <c r="AT118" s="1022"/>
      <c r="AU118" s="932"/>
      <c r="AV118" s="933"/>
      <c r="AW118" s="933"/>
      <c r="AX118" s="933"/>
      <c r="AY118" s="933"/>
      <c r="AZ118" s="228" t="s">
        <v>168</v>
      </c>
      <c r="BA118" s="228"/>
      <c r="BB118" s="228"/>
      <c r="BC118" s="228"/>
      <c r="BD118" s="228"/>
      <c r="BE118" s="228"/>
      <c r="BF118" s="228"/>
      <c r="BG118" s="228"/>
      <c r="BH118" s="228"/>
      <c r="BI118" s="228"/>
      <c r="BJ118" s="228"/>
      <c r="BK118" s="228"/>
      <c r="BL118" s="228"/>
      <c r="BM118" s="228"/>
      <c r="BN118" s="228"/>
      <c r="BO118" s="1023" t="s">
        <v>433</v>
      </c>
      <c r="BP118" s="1024"/>
      <c r="BQ118" s="1015">
        <v>167117970</v>
      </c>
      <c r="BR118" s="1016"/>
      <c r="BS118" s="1016"/>
      <c r="BT118" s="1016"/>
      <c r="BU118" s="1016"/>
      <c r="BV118" s="1016">
        <v>160479572</v>
      </c>
      <c r="BW118" s="1016"/>
      <c r="BX118" s="1016"/>
      <c r="BY118" s="1016"/>
      <c r="BZ118" s="1016"/>
      <c r="CA118" s="1016">
        <v>156522634</v>
      </c>
      <c r="CB118" s="1016"/>
      <c r="CC118" s="1016"/>
      <c r="CD118" s="1016"/>
      <c r="CE118" s="1016"/>
      <c r="CF118" s="1017"/>
      <c r="CG118" s="1018"/>
      <c r="CH118" s="1018"/>
      <c r="CI118" s="1018"/>
      <c r="CJ118" s="1019"/>
      <c r="CK118" s="975"/>
      <c r="CL118" s="976"/>
      <c r="CM118" s="946" t="s">
        <v>434</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435</v>
      </c>
      <c r="DH118" s="989"/>
      <c r="DI118" s="989"/>
      <c r="DJ118" s="989"/>
      <c r="DK118" s="990"/>
      <c r="DL118" s="991" t="s">
        <v>435</v>
      </c>
      <c r="DM118" s="989"/>
      <c r="DN118" s="989"/>
      <c r="DO118" s="989"/>
      <c r="DP118" s="990"/>
      <c r="DQ118" s="991" t="s">
        <v>435</v>
      </c>
      <c r="DR118" s="989"/>
      <c r="DS118" s="989"/>
      <c r="DT118" s="989"/>
      <c r="DU118" s="990"/>
      <c r="DV118" s="992" t="s">
        <v>435</v>
      </c>
      <c r="DW118" s="993"/>
      <c r="DX118" s="993"/>
      <c r="DY118" s="993"/>
      <c r="DZ118" s="994"/>
    </row>
    <row r="119" spans="1:130" s="197" customFormat="1" ht="26.25" customHeight="1">
      <c r="A119" s="1004" t="s">
        <v>408</v>
      </c>
      <c r="B119" s="974"/>
      <c r="C119" s="953" t="s">
        <v>409</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v>543930</v>
      </c>
      <c r="AB119" s="920"/>
      <c r="AC119" s="920"/>
      <c r="AD119" s="920"/>
      <c r="AE119" s="921"/>
      <c r="AF119" s="922">
        <v>564968</v>
      </c>
      <c r="AG119" s="920"/>
      <c r="AH119" s="920"/>
      <c r="AI119" s="920"/>
      <c r="AJ119" s="921"/>
      <c r="AK119" s="922">
        <v>576532</v>
      </c>
      <c r="AL119" s="920"/>
      <c r="AM119" s="920"/>
      <c r="AN119" s="920"/>
      <c r="AO119" s="921"/>
      <c r="AP119" s="923">
        <v>0.9</v>
      </c>
      <c r="AQ119" s="924"/>
      <c r="AR119" s="924"/>
      <c r="AS119" s="924"/>
      <c r="AT119" s="925"/>
      <c r="AU119" s="1007" t="s">
        <v>436</v>
      </c>
      <c r="AV119" s="1008"/>
      <c r="AW119" s="1008"/>
      <c r="AX119" s="1008"/>
      <c r="AY119" s="1009"/>
      <c r="AZ119" s="970" t="s">
        <v>437</v>
      </c>
      <c r="BA119" s="917"/>
      <c r="BB119" s="917"/>
      <c r="BC119" s="917"/>
      <c r="BD119" s="917"/>
      <c r="BE119" s="917"/>
      <c r="BF119" s="917"/>
      <c r="BG119" s="917"/>
      <c r="BH119" s="917"/>
      <c r="BI119" s="917"/>
      <c r="BJ119" s="917"/>
      <c r="BK119" s="917"/>
      <c r="BL119" s="917"/>
      <c r="BM119" s="917"/>
      <c r="BN119" s="917"/>
      <c r="BO119" s="917"/>
      <c r="BP119" s="918"/>
      <c r="BQ119" s="956">
        <v>11382109</v>
      </c>
      <c r="BR119" s="957"/>
      <c r="BS119" s="957"/>
      <c r="BT119" s="957"/>
      <c r="BU119" s="957"/>
      <c r="BV119" s="957">
        <v>11456437</v>
      </c>
      <c r="BW119" s="957"/>
      <c r="BX119" s="957"/>
      <c r="BY119" s="957"/>
      <c r="BZ119" s="957"/>
      <c r="CA119" s="957">
        <v>11265245</v>
      </c>
      <c r="CB119" s="957"/>
      <c r="CC119" s="957"/>
      <c r="CD119" s="957"/>
      <c r="CE119" s="957"/>
      <c r="CF119" s="971">
        <v>17.8</v>
      </c>
      <c r="CG119" s="972"/>
      <c r="CH119" s="972"/>
      <c r="CI119" s="972"/>
      <c r="CJ119" s="972"/>
      <c r="CK119" s="977"/>
      <c r="CL119" s="978"/>
      <c r="CM119" s="1034" t="s">
        <v>438</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435</v>
      </c>
      <c r="DH119" s="1028"/>
      <c r="DI119" s="1028"/>
      <c r="DJ119" s="1028"/>
      <c r="DK119" s="1029"/>
      <c r="DL119" s="1030" t="s">
        <v>435</v>
      </c>
      <c r="DM119" s="1028"/>
      <c r="DN119" s="1028"/>
      <c r="DO119" s="1028"/>
      <c r="DP119" s="1029"/>
      <c r="DQ119" s="1030" t="s">
        <v>435</v>
      </c>
      <c r="DR119" s="1028"/>
      <c r="DS119" s="1028"/>
      <c r="DT119" s="1028"/>
      <c r="DU119" s="1029"/>
      <c r="DV119" s="1031" t="s">
        <v>435</v>
      </c>
      <c r="DW119" s="1032"/>
      <c r="DX119" s="1032"/>
      <c r="DY119" s="1032"/>
      <c r="DZ119" s="1033"/>
    </row>
    <row r="120" spans="1:130" s="197" customFormat="1" ht="26.25" customHeight="1">
      <c r="A120" s="1005"/>
      <c r="B120" s="976"/>
      <c r="C120" s="946" t="s">
        <v>412</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435</v>
      </c>
      <c r="AB120" s="989"/>
      <c r="AC120" s="989"/>
      <c r="AD120" s="989"/>
      <c r="AE120" s="990"/>
      <c r="AF120" s="991" t="s">
        <v>435</v>
      </c>
      <c r="AG120" s="989"/>
      <c r="AH120" s="989"/>
      <c r="AI120" s="989"/>
      <c r="AJ120" s="990"/>
      <c r="AK120" s="991" t="s">
        <v>435</v>
      </c>
      <c r="AL120" s="989"/>
      <c r="AM120" s="989"/>
      <c r="AN120" s="989"/>
      <c r="AO120" s="990"/>
      <c r="AP120" s="992" t="s">
        <v>435</v>
      </c>
      <c r="AQ120" s="993"/>
      <c r="AR120" s="993"/>
      <c r="AS120" s="993"/>
      <c r="AT120" s="994"/>
      <c r="AU120" s="1010"/>
      <c r="AV120" s="1011"/>
      <c r="AW120" s="1011"/>
      <c r="AX120" s="1011"/>
      <c r="AY120" s="1012"/>
      <c r="AZ120" s="979" t="s">
        <v>439</v>
      </c>
      <c r="BA120" s="980"/>
      <c r="BB120" s="980"/>
      <c r="BC120" s="980"/>
      <c r="BD120" s="980"/>
      <c r="BE120" s="980"/>
      <c r="BF120" s="980"/>
      <c r="BG120" s="980"/>
      <c r="BH120" s="980"/>
      <c r="BI120" s="980"/>
      <c r="BJ120" s="980"/>
      <c r="BK120" s="980"/>
      <c r="BL120" s="980"/>
      <c r="BM120" s="980"/>
      <c r="BN120" s="980"/>
      <c r="BO120" s="980"/>
      <c r="BP120" s="981"/>
      <c r="BQ120" s="949">
        <v>32185177</v>
      </c>
      <c r="BR120" s="950"/>
      <c r="BS120" s="950"/>
      <c r="BT120" s="950"/>
      <c r="BU120" s="950"/>
      <c r="BV120" s="950">
        <v>34305761</v>
      </c>
      <c r="BW120" s="950"/>
      <c r="BX120" s="950"/>
      <c r="BY120" s="950"/>
      <c r="BZ120" s="950"/>
      <c r="CA120" s="950">
        <v>32959419</v>
      </c>
      <c r="CB120" s="950"/>
      <c r="CC120" s="950"/>
      <c r="CD120" s="950"/>
      <c r="CE120" s="950"/>
      <c r="CF120" s="944">
        <v>52.1</v>
      </c>
      <c r="CG120" s="945"/>
      <c r="CH120" s="945"/>
      <c r="CI120" s="945"/>
      <c r="CJ120" s="945"/>
      <c r="CK120" s="1043" t="s">
        <v>440</v>
      </c>
      <c r="CL120" s="1044"/>
      <c r="CM120" s="1044"/>
      <c r="CN120" s="1044"/>
      <c r="CO120" s="1045"/>
      <c r="CP120" s="1051" t="s">
        <v>441</v>
      </c>
      <c r="CQ120" s="1052"/>
      <c r="CR120" s="1052"/>
      <c r="CS120" s="1052"/>
      <c r="CT120" s="1052"/>
      <c r="CU120" s="1052"/>
      <c r="CV120" s="1052"/>
      <c r="CW120" s="1052"/>
      <c r="CX120" s="1052"/>
      <c r="CY120" s="1052"/>
      <c r="CZ120" s="1052"/>
      <c r="DA120" s="1052"/>
      <c r="DB120" s="1052"/>
      <c r="DC120" s="1052"/>
      <c r="DD120" s="1052"/>
      <c r="DE120" s="1052"/>
      <c r="DF120" s="1053"/>
      <c r="DG120" s="956">
        <v>19808807</v>
      </c>
      <c r="DH120" s="957"/>
      <c r="DI120" s="957"/>
      <c r="DJ120" s="957"/>
      <c r="DK120" s="957"/>
      <c r="DL120" s="957">
        <v>19144048</v>
      </c>
      <c r="DM120" s="957"/>
      <c r="DN120" s="957"/>
      <c r="DO120" s="957"/>
      <c r="DP120" s="957"/>
      <c r="DQ120" s="957">
        <v>18218405</v>
      </c>
      <c r="DR120" s="957"/>
      <c r="DS120" s="957"/>
      <c r="DT120" s="957"/>
      <c r="DU120" s="957"/>
      <c r="DV120" s="958">
        <v>28.8</v>
      </c>
      <c r="DW120" s="958"/>
      <c r="DX120" s="958"/>
      <c r="DY120" s="958"/>
      <c r="DZ120" s="959"/>
    </row>
    <row r="121" spans="1:130" s="197" customFormat="1" ht="26.25" customHeight="1">
      <c r="A121" s="1005"/>
      <c r="B121" s="976"/>
      <c r="C121" s="1040" t="s">
        <v>442</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435</v>
      </c>
      <c r="AB121" s="989"/>
      <c r="AC121" s="989"/>
      <c r="AD121" s="989"/>
      <c r="AE121" s="990"/>
      <c r="AF121" s="991" t="s">
        <v>435</v>
      </c>
      <c r="AG121" s="989"/>
      <c r="AH121" s="989"/>
      <c r="AI121" s="989"/>
      <c r="AJ121" s="990"/>
      <c r="AK121" s="991" t="s">
        <v>435</v>
      </c>
      <c r="AL121" s="989"/>
      <c r="AM121" s="989"/>
      <c r="AN121" s="989"/>
      <c r="AO121" s="990"/>
      <c r="AP121" s="992" t="s">
        <v>435</v>
      </c>
      <c r="AQ121" s="993"/>
      <c r="AR121" s="993"/>
      <c r="AS121" s="993"/>
      <c r="AT121" s="994"/>
      <c r="AU121" s="1010"/>
      <c r="AV121" s="1011"/>
      <c r="AW121" s="1011"/>
      <c r="AX121" s="1011"/>
      <c r="AY121" s="1012"/>
      <c r="AZ121" s="1025" t="s">
        <v>443</v>
      </c>
      <c r="BA121" s="1001"/>
      <c r="BB121" s="1001"/>
      <c r="BC121" s="1001"/>
      <c r="BD121" s="1001"/>
      <c r="BE121" s="1001"/>
      <c r="BF121" s="1001"/>
      <c r="BG121" s="1001"/>
      <c r="BH121" s="1001"/>
      <c r="BI121" s="1001"/>
      <c r="BJ121" s="1001"/>
      <c r="BK121" s="1001"/>
      <c r="BL121" s="1001"/>
      <c r="BM121" s="1001"/>
      <c r="BN121" s="1001"/>
      <c r="BO121" s="1001"/>
      <c r="BP121" s="1002"/>
      <c r="BQ121" s="1015">
        <v>91964597</v>
      </c>
      <c r="BR121" s="1016"/>
      <c r="BS121" s="1016"/>
      <c r="BT121" s="1016"/>
      <c r="BU121" s="1016"/>
      <c r="BV121" s="1016">
        <v>89559942</v>
      </c>
      <c r="BW121" s="1016"/>
      <c r="BX121" s="1016"/>
      <c r="BY121" s="1016"/>
      <c r="BZ121" s="1016"/>
      <c r="CA121" s="1016">
        <v>86880673</v>
      </c>
      <c r="CB121" s="1016"/>
      <c r="CC121" s="1016"/>
      <c r="CD121" s="1016"/>
      <c r="CE121" s="1016"/>
      <c r="CF121" s="1054">
        <v>137.30000000000001</v>
      </c>
      <c r="CG121" s="1055"/>
      <c r="CH121" s="1055"/>
      <c r="CI121" s="1055"/>
      <c r="CJ121" s="1055"/>
      <c r="CK121" s="1046"/>
      <c r="CL121" s="1047"/>
      <c r="CM121" s="1047"/>
      <c r="CN121" s="1047"/>
      <c r="CO121" s="1048"/>
      <c r="CP121" s="1037" t="s">
        <v>444</v>
      </c>
      <c r="CQ121" s="1038"/>
      <c r="CR121" s="1038"/>
      <c r="CS121" s="1038"/>
      <c r="CT121" s="1038"/>
      <c r="CU121" s="1038"/>
      <c r="CV121" s="1038"/>
      <c r="CW121" s="1038"/>
      <c r="CX121" s="1038"/>
      <c r="CY121" s="1038"/>
      <c r="CZ121" s="1038"/>
      <c r="DA121" s="1038"/>
      <c r="DB121" s="1038"/>
      <c r="DC121" s="1038"/>
      <c r="DD121" s="1038"/>
      <c r="DE121" s="1038"/>
      <c r="DF121" s="1039"/>
      <c r="DG121" s="949">
        <v>11420951</v>
      </c>
      <c r="DH121" s="950"/>
      <c r="DI121" s="950"/>
      <c r="DJ121" s="950"/>
      <c r="DK121" s="950"/>
      <c r="DL121" s="950">
        <v>10482595</v>
      </c>
      <c r="DM121" s="950"/>
      <c r="DN121" s="950"/>
      <c r="DO121" s="950"/>
      <c r="DP121" s="950"/>
      <c r="DQ121" s="950">
        <v>10941492</v>
      </c>
      <c r="DR121" s="950"/>
      <c r="DS121" s="950"/>
      <c r="DT121" s="950"/>
      <c r="DU121" s="950"/>
      <c r="DV121" s="951">
        <v>17.3</v>
      </c>
      <c r="DW121" s="951"/>
      <c r="DX121" s="951"/>
      <c r="DY121" s="951"/>
      <c r="DZ121" s="952"/>
    </row>
    <row r="122" spans="1:130" s="197" customFormat="1" ht="26.25" customHeight="1">
      <c r="A122" s="1005"/>
      <c r="B122" s="976"/>
      <c r="C122" s="946" t="s">
        <v>423</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445</v>
      </c>
      <c r="AB122" s="989"/>
      <c r="AC122" s="989"/>
      <c r="AD122" s="989"/>
      <c r="AE122" s="990"/>
      <c r="AF122" s="991" t="s">
        <v>445</v>
      </c>
      <c r="AG122" s="989"/>
      <c r="AH122" s="989"/>
      <c r="AI122" s="989"/>
      <c r="AJ122" s="990"/>
      <c r="AK122" s="991" t="s">
        <v>445</v>
      </c>
      <c r="AL122" s="989"/>
      <c r="AM122" s="989"/>
      <c r="AN122" s="989"/>
      <c r="AO122" s="990"/>
      <c r="AP122" s="992" t="s">
        <v>445</v>
      </c>
      <c r="AQ122" s="993"/>
      <c r="AR122" s="993"/>
      <c r="AS122" s="993"/>
      <c r="AT122" s="994"/>
      <c r="AU122" s="1013"/>
      <c r="AV122" s="1014"/>
      <c r="AW122" s="1014"/>
      <c r="AX122" s="1014"/>
      <c r="AY122" s="1014"/>
      <c r="AZ122" s="228" t="s">
        <v>168</v>
      </c>
      <c r="BA122" s="228"/>
      <c r="BB122" s="228"/>
      <c r="BC122" s="228"/>
      <c r="BD122" s="228"/>
      <c r="BE122" s="228"/>
      <c r="BF122" s="228"/>
      <c r="BG122" s="228"/>
      <c r="BH122" s="228"/>
      <c r="BI122" s="228"/>
      <c r="BJ122" s="228"/>
      <c r="BK122" s="228"/>
      <c r="BL122" s="228"/>
      <c r="BM122" s="228"/>
      <c r="BN122" s="228"/>
      <c r="BO122" s="1023" t="s">
        <v>446</v>
      </c>
      <c r="BP122" s="1024"/>
      <c r="BQ122" s="1064">
        <v>135531883</v>
      </c>
      <c r="BR122" s="1065"/>
      <c r="BS122" s="1065"/>
      <c r="BT122" s="1065"/>
      <c r="BU122" s="1065"/>
      <c r="BV122" s="1065">
        <v>135322140</v>
      </c>
      <c r="BW122" s="1065"/>
      <c r="BX122" s="1065"/>
      <c r="BY122" s="1065"/>
      <c r="BZ122" s="1065"/>
      <c r="CA122" s="1065">
        <v>131105337</v>
      </c>
      <c r="CB122" s="1065"/>
      <c r="CC122" s="1065"/>
      <c r="CD122" s="1065"/>
      <c r="CE122" s="1065"/>
      <c r="CF122" s="1017"/>
      <c r="CG122" s="1018"/>
      <c r="CH122" s="1018"/>
      <c r="CI122" s="1018"/>
      <c r="CJ122" s="1019"/>
      <c r="CK122" s="1046"/>
      <c r="CL122" s="1047"/>
      <c r="CM122" s="1047"/>
      <c r="CN122" s="1047"/>
      <c r="CO122" s="1048"/>
      <c r="CP122" s="1037" t="s">
        <v>447</v>
      </c>
      <c r="CQ122" s="1038"/>
      <c r="CR122" s="1038"/>
      <c r="CS122" s="1038"/>
      <c r="CT122" s="1038"/>
      <c r="CU122" s="1038"/>
      <c r="CV122" s="1038"/>
      <c r="CW122" s="1038"/>
      <c r="CX122" s="1038"/>
      <c r="CY122" s="1038"/>
      <c r="CZ122" s="1038"/>
      <c r="DA122" s="1038"/>
      <c r="DB122" s="1038"/>
      <c r="DC122" s="1038"/>
      <c r="DD122" s="1038"/>
      <c r="DE122" s="1038"/>
      <c r="DF122" s="1039"/>
      <c r="DG122" s="949">
        <v>3793106</v>
      </c>
      <c r="DH122" s="950"/>
      <c r="DI122" s="950"/>
      <c r="DJ122" s="950"/>
      <c r="DK122" s="950"/>
      <c r="DL122" s="950">
        <v>3733615</v>
      </c>
      <c r="DM122" s="950"/>
      <c r="DN122" s="950"/>
      <c r="DO122" s="950"/>
      <c r="DP122" s="950"/>
      <c r="DQ122" s="950">
        <v>4575735</v>
      </c>
      <c r="DR122" s="950"/>
      <c r="DS122" s="950"/>
      <c r="DT122" s="950"/>
      <c r="DU122" s="950"/>
      <c r="DV122" s="951">
        <v>7.2</v>
      </c>
      <c r="DW122" s="951"/>
      <c r="DX122" s="951"/>
      <c r="DY122" s="951"/>
      <c r="DZ122" s="952"/>
    </row>
    <row r="123" spans="1:130" s="197" customFormat="1" ht="26.25" customHeight="1" thickBot="1">
      <c r="A123" s="1005"/>
      <c r="B123" s="976"/>
      <c r="C123" s="946" t="s">
        <v>429</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35659</v>
      </c>
      <c r="AB123" s="989"/>
      <c r="AC123" s="989"/>
      <c r="AD123" s="989"/>
      <c r="AE123" s="990"/>
      <c r="AF123" s="991">
        <v>29853</v>
      </c>
      <c r="AG123" s="989"/>
      <c r="AH123" s="989"/>
      <c r="AI123" s="989"/>
      <c r="AJ123" s="990"/>
      <c r="AK123" s="991">
        <v>26267</v>
      </c>
      <c r="AL123" s="989"/>
      <c r="AM123" s="989"/>
      <c r="AN123" s="989"/>
      <c r="AO123" s="990"/>
      <c r="AP123" s="992">
        <v>0</v>
      </c>
      <c r="AQ123" s="993"/>
      <c r="AR123" s="993"/>
      <c r="AS123" s="993"/>
      <c r="AT123" s="994"/>
      <c r="AU123" s="1061" t="s">
        <v>448</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49.3</v>
      </c>
      <c r="BR123" s="1057"/>
      <c r="BS123" s="1057"/>
      <c r="BT123" s="1057"/>
      <c r="BU123" s="1057"/>
      <c r="BV123" s="1057">
        <v>39.799999999999997</v>
      </c>
      <c r="BW123" s="1057"/>
      <c r="BX123" s="1057"/>
      <c r="BY123" s="1057"/>
      <c r="BZ123" s="1057"/>
      <c r="CA123" s="1057">
        <v>40.1</v>
      </c>
      <c r="CB123" s="1057"/>
      <c r="CC123" s="1057"/>
      <c r="CD123" s="1057"/>
      <c r="CE123" s="1057"/>
      <c r="CF123" s="1058"/>
      <c r="CG123" s="1059"/>
      <c r="CH123" s="1059"/>
      <c r="CI123" s="1059"/>
      <c r="CJ123" s="1060"/>
      <c r="CK123" s="1046"/>
      <c r="CL123" s="1047"/>
      <c r="CM123" s="1047"/>
      <c r="CN123" s="1047"/>
      <c r="CO123" s="1048"/>
      <c r="CP123" s="1037" t="s">
        <v>449</v>
      </c>
      <c r="CQ123" s="1038"/>
      <c r="CR123" s="1038"/>
      <c r="CS123" s="1038"/>
      <c r="CT123" s="1038"/>
      <c r="CU123" s="1038"/>
      <c r="CV123" s="1038"/>
      <c r="CW123" s="1038"/>
      <c r="CX123" s="1038"/>
      <c r="CY123" s="1038"/>
      <c r="CZ123" s="1038"/>
      <c r="DA123" s="1038"/>
      <c r="DB123" s="1038"/>
      <c r="DC123" s="1038"/>
      <c r="DD123" s="1038"/>
      <c r="DE123" s="1038"/>
      <c r="DF123" s="1039"/>
      <c r="DG123" s="988">
        <v>453386</v>
      </c>
      <c r="DH123" s="989"/>
      <c r="DI123" s="989"/>
      <c r="DJ123" s="989"/>
      <c r="DK123" s="990"/>
      <c r="DL123" s="991">
        <v>490447</v>
      </c>
      <c r="DM123" s="989"/>
      <c r="DN123" s="989"/>
      <c r="DO123" s="989"/>
      <c r="DP123" s="990"/>
      <c r="DQ123" s="991">
        <v>782001</v>
      </c>
      <c r="DR123" s="989"/>
      <c r="DS123" s="989"/>
      <c r="DT123" s="989"/>
      <c r="DU123" s="990"/>
      <c r="DV123" s="992">
        <v>1.2</v>
      </c>
      <c r="DW123" s="993"/>
      <c r="DX123" s="993"/>
      <c r="DY123" s="993"/>
      <c r="DZ123" s="994"/>
    </row>
    <row r="124" spans="1:130" s="197" customFormat="1" ht="26.25" customHeight="1">
      <c r="A124" s="1005"/>
      <c r="B124" s="976"/>
      <c r="C124" s="946" t="s">
        <v>432</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450</v>
      </c>
      <c r="AB124" s="989"/>
      <c r="AC124" s="989"/>
      <c r="AD124" s="989"/>
      <c r="AE124" s="990"/>
      <c r="AF124" s="991" t="s">
        <v>450</v>
      </c>
      <c r="AG124" s="989"/>
      <c r="AH124" s="989"/>
      <c r="AI124" s="989"/>
      <c r="AJ124" s="990"/>
      <c r="AK124" s="991" t="s">
        <v>450</v>
      </c>
      <c r="AL124" s="989"/>
      <c r="AM124" s="989"/>
      <c r="AN124" s="989"/>
      <c r="AO124" s="990"/>
      <c r="AP124" s="992" t="s">
        <v>450</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451</v>
      </c>
      <c r="CQ124" s="1038"/>
      <c r="CR124" s="1038"/>
      <c r="CS124" s="1038"/>
      <c r="CT124" s="1038"/>
      <c r="CU124" s="1038"/>
      <c r="CV124" s="1038"/>
      <c r="CW124" s="1038"/>
      <c r="CX124" s="1038"/>
      <c r="CY124" s="1038"/>
      <c r="CZ124" s="1038"/>
      <c r="DA124" s="1038"/>
      <c r="DB124" s="1038"/>
      <c r="DC124" s="1038"/>
      <c r="DD124" s="1038"/>
      <c r="DE124" s="1038"/>
      <c r="DF124" s="1039"/>
      <c r="DG124" s="1027">
        <v>12028</v>
      </c>
      <c r="DH124" s="1028"/>
      <c r="DI124" s="1028"/>
      <c r="DJ124" s="1028"/>
      <c r="DK124" s="1029"/>
      <c r="DL124" s="1030">
        <v>11543</v>
      </c>
      <c r="DM124" s="1028"/>
      <c r="DN124" s="1028"/>
      <c r="DO124" s="1028"/>
      <c r="DP124" s="1029"/>
      <c r="DQ124" s="1030">
        <v>5525</v>
      </c>
      <c r="DR124" s="1028"/>
      <c r="DS124" s="1028"/>
      <c r="DT124" s="1028"/>
      <c r="DU124" s="1029"/>
      <c r="DV124" s="1031">
        <v>0</v>
      </c>
      <c r="DW124" s="1032"/>
      <c r="DX124" s="1032"/>
      <c r="DY124" s="1032"/>
      <c r="DZ124" s="1033"/>
    </row>
    <row r="125" spans="1:130" s="197" customFormat="1" ht="26.25" customHeight="1" thickBot="1">
      <c r="A125" s="1005"/>
      <c r="B125" s="976"/>
      <c r="C125" s="946" t="s">
        <v>434</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450</v>
      </c>
      <c r="AB125" s="989"/>
      <c r="AC125" s="989"/>
      <c r="AD125" s="989"/>
      <c r="AE125" s="990"/>
      <c r="AF125" s="991" t="s">
        <v>450</v>
      </c>
      <c r="AG125" s="989"/>
      <c r="AH125" s="989"/>
      <c r="AI125" s="989"/>
      <c r="AJ125" s="990"/>
      <c r="AK125" s="991" t="s">
        <v>450</v>
      </c>
      <c r="AL125" s="989"/>
      <c r="AM125" s="989"/>
      <c r="AN125" s="989"/>
      <c r="AO125" s="990"/>
      <c r="AP125" s="992" t="s">
        <v>450</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452</v>
      </c>
      <c r="CL125" s="1044"/>
      <c r="CM125" s="1044"/>
      <c r="CN125" s="1044"/>
      <c r="CO125" s="1045"/>
      <c r="CP125" s="970" t="s">
        <v>453</v>
      </c>
      <c r="CQ125" s="917"/>
      <c r="CR125" s="917"/>
      <c r="CS125" s="917"/>
      <c r="CT125" s="917"/>
      <c r="CU125" s="917"/>
      <c r="CV125" s="917"/>
      <c r="CW125" s="917"/>
      <c r="CX125" s="917"/>
      <c r="CY125" s="917"/>
      <c r="CZ125" s="917"/>
      <c r="DA125" s="917"/>
      <c r="DB125" s="917"/>
      <c r="DC125" s="917"/>
      <c r="DD125" s="917"/>
      <c r="DE125" s="917"/>
      <c r="DF125" s="918"/>
      <c r="DG125" s="956" t="s">
        <v>450</v>
      </c>
      <c r="DH125" s="957"/>
      <c r="DI125" s="957"/>
      <c r="DJ125" s="957"/>
      <c r="DK125" s="957"/>
      <c r="DL125" s="957" t="s">
        <v>450</v>
      </c>
      <c r="DM125" s="957"/>
      <c r="DN125" s="957"/>
      <c r="DO125" s="957"/>
      <c r="DP125" s="957"/>
      <c r="DQ125" s="957" t="s">
        <v>450</v>
      </c>
      <c r="DR125" s="957"/>
      <c r="DS125" s="957"/>
      <c r="DT125" s="957"/>
      <c r="DU125" s="957"/>
      <c r="DV125" s="958" t="s">
        <v>450</v>
      </c>
      <c r="DW125" s="958"/>
      <c r="DX125" s="958"/>
      <c r="DY125" s="958"/>
      <c r="DZ125" s="959"/>
    </row>
    <row r="126" spans="1:130" s="197" customFormat="1" ht="26.25" customHeight="1">
      <c r="A126" s="1005"/>
      <c r="B126" s="976"/>
      <c r="C126" s="946" t="s">
        <v>438</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762951</v>
      </c>
      <c r="AB126" s="989"/>
      <c r="AC126" s="989"/>
      <c r="AD126" s="989"/>
      <c r="AE126" s="990"/>
      <c r="AF126" s="991">
        <v>739540</v>
      </c>
      <c r="AG126" s="989"/>
      <c r="AH126" s="989"/>
      <c r="AI126" s="989"/>
      <c r="AJ126" s="990"/>
      <c r="AK126" s="991">
        <v>392960</v>
      </c>
      <c r="AL126" s="989"/>
      <c r="AM126" s="989"/>
      <c r="AN126" s="989"/>
      <c r="AO126" s="990"/>
      <c r="AP126" s="992">
        <v>0.6</v>
      </c>
      <c r="AQ126" s="993"/>
      <c r="AR126" s="993"/>
      <c r="AS126" s="993"/>
      <c r="AT126" s="994"/>
      <c r="AU126" s="233"/>
      <c r="AV126" s="233"/>
      <c r="AW126" s="233"/>
      <c r="AX126" s="1066" t="s">
        <v>454</v>
      </c>
      <c r="AY126" s="1067"/>
      <c r="AZ126" s="1067"/>
      <c r="BA126" s="1067"/>
      <c r="BB126" s="1067"/>
      <c r="BC126" s="1067"/>
      <c r="BD126" s="1067"/>
      <c r="BE126" s="1068"/>
      <c r="BF126" s="1082" t="s">
        <v>455</v>
      </c>
      <c r="BG126" s="1067"/>
      <c r="BH126" s="1067"/>
      <c r="BI126" s="1067"/>
      <c r="BJ126" s="1067"/>
      <c r="BK126" s="1067"/>
      <c r="BL126" s="1068"/>
      <c r="BM126" s="1082" t="s">
        <v>456</v>
      </c>
      <c r="BN126" s="1067"/>
      <c r="BO126" s="1067"/>
      <c r="BP126" s="1067"/>
      <c r="BQ126" s="1067"/>
      <c r="BR126" s="1067"/>
      <c r="BS126" s="1068"/>
      <c r="BT126" s="1082" t="s">
        <v>457</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458</v>
      </c>
      <c r="CQ126" s="980"/>
      <c r="CR126" s="980"/>
      <c r="CS126" s="980"/>
      <c r="CT126" s="980"/>
      <c r="CU126" s="980"/>
      <c r="CV126" s="980"/>
      <c r="CW126" s="980"/>
      <c r="CX126" s="980"/>
      <c r="CY126" s="980"/>
      <c r="CZ126" s="980"/>
      <c r="DA126" s="980"/>
      <c r="DB126" s="980"/>
      <c r="DC126" s="980"/>
      <c r="DD126" s="980"/>
      <c r="DE126" s="980"/>
      <c r="DF126" s="981"/>
      <c r="DG126" s="949" t="s">
        <v>450</v>
      </c>
      <c r="DH126" s="950"/>
      <c r="DI126" s="950"/>
      <c r="DJ126" s="950"/>
      <c r="DK126" s="950"/>
      <c r="DL126" s="950" t="s">
        <v>450</v>
      </c>
      <c r="DM126" s="950"/>
      <c r="DN126" s="950"/>
      <c r="DO126" s="950"/>
      <c r="DP126" s="950"/>
      <c r="DQ126" s="950" t="s">
        <v>450</v>
      </c>
      <c r="DR126" s="950"/>
      <c r="DS126" s="950"/>
      <c r="DT126" s="950"/>
      <c r="DU126" s="950"/>
      <c r="DV126" s="951" t="s">
        <v>450</v>
      </c>
      <c r="DW126" s="951"/>
      <c r="DX126" s="951"/>
      <c r="DY126" s="951"/>
      <c r="DZ126" s="952"/>
    </row>
    <row r="127" spans="1:130" s="197" customFormat="1" ht="26.25" customHeight="1" thickBot="1">
      <c r="A127" s="1006"/>
      <c r="B127" s="978"/>
      <c r="C127" s="1034" t="s">
        <v>459</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450</v>
      </c>
      <c r="AB127" s="989"/>
      <c r="AC127" s="989"/>
      <c r="AD127" s="989"/>
      <c r="AE127" s="990"/>
      <c r="AF127" s="991" t="s">
        <v>450</v>
      </c>
      <c r="AG127" s="989"/>
      <c r="AH127" s="989"/>
      <c r="AI127" s="989"/>
      <c r="AJ127" s="990"/>
      <c r="AK127" s="991" t="s">
        <v>450</v>
      </c>
      <c r="AL127" s="989"/>
      <c r="AM127" s="989"/>
      <c r="AN127" s="989"/>
      <c r="AO127" s="990"/>
      <c r="AP127" s="992" t="s">
        <v>450</v>
      </c>
      <c r="AQ127" s="993"/>
      <c r="AR127" s="993"/>
      <c r="AS127" s="993"/>
      <c r="AT127" s="994"/>
      <c r="AU127" s="233"/>
      <c r="AV127" s="233"/>
      <c r="AW127" s="233"/>
      <c r="AX127" s="916" t="s">
        <v>460</v>
      </c>
      <c r="AY127" s="917"/>
      <c r="AZ127" s="917"/>
      <c r="BA127" s="917"/>
      <c r="BB127" s="917"/>
      <c r="BC127" s="917"/>
      <c r="BD127" s="917"/>
      <c r="BE127" s="918"/>
      <c r="BF127" s="1071" t="s">
        <v>450</v>
      </c>
      <c r="BG127" s="1072"/>
      <c r="BH127" s="1072"/>
      <c r="BI127" s="1072"/>
      <c r="BJ127" s="1072"/>
      <c r="BK127" s="1072"/>
      <c r="BL127" s="1081"/>
      <c r="BM127" s="1071">
        <v>11.25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461</v>
      </c>
      <c r="CQ127" s="1075"/>
      <c r="CR127" s="1075"/>
      <c r="CS127" s="1075"/>
      <c r="CT127" s="1075"/>
      <c r="CU127" s="1075"/>
      <c r="CV127" s="1075"/>
      <c r="CW127" s="1075"/>
      <c r="CX127" s="1075"/>
      <c r="CY127" s="1075"/>
      <c r="CZ127" s="1075"/>
      <c r="DA127" s="1075"/>
      <c r="DB127" s="1075"/>
      <c r="DC127" s="1075"/>
      <c r="DD127" s="1075"/>
      <c r="DE127" s="1075"/>
      <c r="DF127" s="1076"/>
      <c r="DG127" s="1077">
        <v>9064</v>
      </c>
      <c r="DH127" s="1078"/>
      <c r="DI127" s="1078"/>
      <c r="DJ127" s="1078"/>
      <c r="DK127" s="1078"/>
      <c r="DL127" s="1078">
        <v>3465</v>
      </c>
      <c r="DM127" s="1078"/>
      <c r="DN127" s="1078"/>
      <c r="DO127" s="1078"/>
      <c r="DP127" s="1078"/>
      <c r="DQ127" s="1078">
        <v>18069</v>
      </c>
      <c r="DR127" s="1078"/>
      <c r="DS127" s="1078"/>
      <c r="DT127" s="1078"/>
      <c r="DU127" s="1078"/>
      <c r="DV127" s="1079">
        <v>0</v>
      </c>
      <c r="DW127" s="1079"/>
      <c r="DX127" s="1079"/>
      <c r="DY127" s="1079"/>
      <c r="DZ127" s="1080"/>
    </row>
    <row r="128" spans="1:130" s="197" customFormat="1" ht="26.25" customHeight="1">
      <c r="A128" s="1101" t="s">
        <v>462</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463</v>
      </c>
      <c r="X128" s="1103"/>
      <c r="Y128" s="1103"/>
      <c r="Z128" s="1104"/>
      <c r="AA128" s="1119">
        <v>3430043</v>
      </c>
      <c r="AB128" s="1120"/>
      <c r="AC128" s="1120"/>
      <c r="AD128" s="1120"/>
      <c r="AE128" s="1121"/>
      <c r="AF128" s="1122">
        <v>3363867</v>
      </c>
      <c r="AG128" s="1120"/>
      <c r="AH128" s="1120"/>
      <c r="AI128" s="1120"/>
      <c r="AJ128" s="1121"/>
      <c r="AK128" s="1122">
        <v>3448626</v>
      </c>
      <c r="AL128" s="1120"/>
      <c r="AM128" s="1120"/>
      <c r="AN128" s="1120"/>
      <c r="AO128" s="1121"/>
      <c r="AP128" s="1123"/>
      <c r="AQ128" s="1124"/>
      <c r="AR128" s="1124"/>
      <c r="AS128" s="1124"/>
      <c r="AT128" s="1125"/>
      <c r="AU128" s="235"/>
      <c r="AV128" s="235"/>
      <c r="AW128" s="235"/>
      <c r="AX128" s="1084" t="s">
        <v>464</v>
      </c>
      <c r="AY128" s="980"/>
      <c r="AZ128" s="980"/>
      <c r="BA128" s="980"/>
      <c r="BB128" s="980"/>
      <c r="BC128" s="980"/>
      <c r="BD128" s="980"/>
      <c r="BE128" s="981"/>
      <c r="BF128" s="1096" t="s">
        <v>465</v>
      </c>
      <c r="BG128" s="1097"/>
      <c r="BH128" s="1097"/>
      <c r="BI128" s="1097"/>
      <c r="BJ128" s="1097"/>
      <c r="BK128" s="1097"/>
      <c r="BL128" s="1098"/>
      <c r="BM128" s="1096">
        <v>16.25</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466</v>
      </c>
      <c r="X129" s="1091"/>
      <c r="Y129" s="1091"/>
      <c r="Z129" s="1092"/>
      <c r="AA129" s="988">
        <v>73151571</v>
      </c>
      <c r="AB129" s="989"/>
      <c r="AC129" s="989"/>
      <c r="AD129" s="989"/>
      <c r="AE129" s="990"/>
      <c r="AF129" s="991">
        <v>72453758</v>
      </c>
      <c r="AG129" s="989"/>
      <c r="AH129" s="989"/>
      <c r="AI129" s="989"/>
      <c r="AJ129" s="990"/>
      <c r="AK129" s="991">
        <v>71656867</v>
      </c>
      <c r="AL129" s="989"/>
      <c r="AM129" s="989"/>
      <c r="AN129" s="989"/>
      <c r="AO129" s="990"/>
      <c r="AP129" s="1093"/>
      <c r="AQ129" s="1094"/>
      <c r="AR129" s="1094"/>
      <c r="AS129" s="1094"/>
      <c r="AT129" s="1095"/>
      <c r="AU129" s="235"/>
      <c r="AV129" s="235"/>
      <c r="AW129" s="235"/>
      <c r="AX129" s="1084" t="s">
        <v>467</v>
      </c>
      <c r="AY129" s="980"/>
      <c r="AZ129" s="980"/>
      <c r="BA129" s="980"/>
      <c r="BB129" s="980"/>
      <c r="BC129" s="980"/>
      <c r="BD129" s="980"/>
      <c r="BE129" s="981"/>
      <c r="BF129" s="1085">
        <v>6.6</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468</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469</v>
      </c>
      <c r="X130" s="1091"/>
      <c r="Y130" s="1091"/>
      <c r="Z130" s="1092"/>
      <c r="AA130" s="988">
        <v>9133511</v>
      </c>
      <c r="AB130" s="989"/>
      <c r="AC130" s="989"/>
      <c r="AD130" s="989"/>
      <c r="AE130" s="990"/>
      <c r="AF130" s="991">
        <v>9302512</v>
      </c>
      <c r="AG130" s="989"/>
      <c r="AH130" s="989"/>
      <c r="AI130" s="989"/>
      <c r="AJ130" s="990"/>
      <c r="AK130" s="991">
        <v>8362322</v>
      </c>
      <c r="AL130" s="989"/>
      <c r="AM130" s="989"/>
      <c r="AN130" s="989"/>
      <c r="AO130" s="990"/>
      <c r="AP130" s="1093"/>
      <c r="AQ130" s="1094"/>
      <c r="AR130" s="1094"/>
      <c r="AS130" s="1094"/>
      <c r="AT130" s="1095"/>
      <c r="AU130" s="235"/>
      <c r="AV130" s="235"/>
      <c r="AW130" s="235"/>
      <c r="AX130" s="1143" t="s">
        <v>470</v>
      </c>
      <c r="AY130" s="1075"/>
      <c r="AZ130" s="1075"/>
      <c r="BA130" s="1075"/>
      <c r="BB130" s="1075"/>
      <c r="BC130" s="1075"/>
      <c r="BD130" s="1075"/>
      <c r="BE130" s="1076"/>
      <c r="BF130" s="1105">
        <v>40.1</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471</v>
      </c>
      <c r="X131" s="1114"/>
      <c r="Y131" s="1114"/>
      <c r="Z131" s="1115"/>
      <c r="AA131" s="1027">
        <v>64018060</v>
      </c>
      <c r="AB131" s="1028"/>
      <c r="AC131" s="1028"/>
      <c r="AD131" s="1028"/>
      <c r="AE131" s="1029"/>
      <c r="AF131" s="1030">
        <v>63151246</v>
      </c>
      <c r="AG131" s="1028"/>
      <c r="AH131" s="1028"/>
      <c r="AI131" s="1028"/>
      <c r="AJ131" s="1029"/>
      <c r="AK131" s="1030">
        <v>63294545</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472</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473</v>
      </c>
      <c r="W132" s="1131"/>
      <c r="X132" s="1131"/>
      <c r="Y132" s="1131"/>
      <c r="Z132" s="1132"/>
      <c r="AA132" s="1133">
        <v>7.2902427850000002</v>
      </c>
      <c r="AB132" s="1134"/>
      <c r="AC132" s="1134"/>
      <c r="AD132" s="1134"/>
      <c r="AE132" s="1135"/>
      <c r="AF132" s="1136">
        <v>6.6655549440000001</v>
      </c>
      <c r="AG132" s="1134"/>
      <c r="AH132" s="1134"/>
      <c r="AI132" s="1134"/>
      <c r="AJ132" s="1135"/>
      <c r="AK132" s="1136">
        <v>5.8631750970000001</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474</v>
      </c>
      <c r="W133" s="1138"/>
      <c r="X133" s="1138"/>
      <c r="Y133" s="1138"/>
      <c r="Z133" s="1139"/>
      <c r="AA133" s="1140">
        <v>7.4</v>
      </c>
      <c r="AB133" s="1141"/>
      <c r="AC133" s="1141"/>
      <c r="AD133" s="1141"/>
      <c r="AE133" s="1142"/>
      <c r="AF133" s="1140">
        <v>7.1</v>
      </c>
      <c r="AG133" s="1141"/>
      <c r="AH133" s="1141"/>
      <c r="AI133" s="1141"/>
      <c r="AJ133" s="1142"/>
      <c r="AK133" s="1140">
        <v>6.6</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1" zoomScaleNormal="85" zoomScaleSheetLayoutView="55" workbookViewId="0">
      <selection activeCell="AE72" sqref="AE72"/>
    </sheetView>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7"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31"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475</v>
      </c>
      <c r="B5" s="246"/>
      <c r="C5" s="246"/>
      <c r="D5" s="246"/>
      <c r="E5" s="246"/>
      <c r="F5" s="246"/>
      <c r="G5" s="246"/>
      <c r="H5" s="246"/>
      <c r="I5" s="246"/>
      <c r="J5" s="246"/>
      <c r="K5" s="246"/>
      <c r="L5" s="246"/>
      <c r="M5" s="246"/>
      <c r="N5" s="246"/>
      <c r="O5" s="247"/>
    </row>
    <row r="6" spans="1:16">
      <c r="A6" s="248"/>
      <c r="B6" s="244"/>
      <c r="C6" s="244"/>
      <c r="D6" s="244"/>
      <c r="E6" s="244"/>
      <c r="F6" s="244"/>
      <c r="G6" s="249" t="s">
        <v>476</v>
      </c>
      <c r="H6" s="249"/>
      <c r="I6" s="249"/>
      <c r="J6" s="249"/>
      <c r="K6" s="244"/>
      <c r="L6" s="244"/>
      <c r="M6" s="244"/>
      <c r="N6" s="244"/>
    </row>
    <row r="7" spans="1:16">
      <c r="A7" s="248"/>
      <c r="B7" s="244"/>
      <c r="C7" s="244"/>
      <c r="D7" s="244"/>
      <c r="E7" s="244"/>
      <c r="F7" s="244"/>
      <c r="G7" s="251"/>
      <c r="H7" s="252"/>
      <c r="I7" s="252"/>
      <c r="J7" s="253"/>
      <c r="K7" s="1147" t="s">
        <v>477</v>
      </c>
      <c r="L7" s="254"/>
      <c r="M7" s="255" t="s">
        <v>478</v>
      </c>
      <c r="N7" s="256"/>
    </row>
    <row r="8" spans="1:16">
      <c r="A8" s="248"/>
      <c r="B8" s="244"/>
      <c r="C8" s="244"/>
      <c r="D8" s="244"/>
      <c r="E8" s="244"/>
      <c r="F8" s="244"/>
      <c r="G8" s="257"/>
      <c r="H8" s="258"/>
      <c r="I8" s="258"/>
      <c r="J8" s="259"/>
      <c r="K8" s="1148"/>
      <c r="L8" s="260" t="s">
        <v>479</v>
      </c>
      <c r="M8" s="261" t="s">
        <v>480</v>
      </c>
      <c r="N8" s="262" t="s">
        <v>481</v>
      </c>
    </row>
    <row r="9" spans="1:16">
      <c r="A9" s="248"/>
      <c r="B9" s="244"/>
      <c r="C9" s="244"/>
      <c r="D9" s="244"/>
      <c r="E9" s="244"/>
      <c r="F9" s="244"/>
      <c r="G9" s="1149" t="s">
        <v>482</v>
      </c>
      <c r="H9" s="1150"/>
      <c r="I9" s="1150"/>
      <c r="J9" s="1151"/>
      <c r="K9" s="263">
        <v>19681725</v>
      </c>
      <c r="L9" s="264">
        <v>52001</v>
      </c>
      <c r="M9" s="265">
        <v>57944</v>
      </c>
      <c r="N9" s="266">
        <v>-10.3</v>
      </c>
    </row>
    <row r="10" spans="1:16">
      <c r="A10" s="248"/>
      <c r="B10" s="244"/>
      <c r="C10" s="244"/>
      <c r="D10" s="244"/>
      <c r="E10" s="244"/>
      <c r="F10" s="244"/>
      <c r="G10" s="1149" t="s">
        <v>483</v>
      </c>
      <c r="H10" s="1150"/>
      <c r="I10" s="1150"/>
      <c r="J10" s="1151"/>
      <c r="K10" s="267">
        <v>371384</v>
      </c>
      <c r="L10" s="268">
        <v>981</v>
      </c>
      <c r="M10" s="269">
        <v>2485</v>
      </c>
      <c r="N10" s="270">
        <v>-60.5</v>
      </c>
    </row>
    <row r="11" spans="1:16" ht="13.5" customHeight="1">
      <c r="A11" s="248"/>
      <c r="B11" s="244"/>
      <c r="C11" s="244"/>
      <c r="D11" s="244"/>
      <c r="E11" s="244"/>
      <c r="F11" s="244"/>
      <c r="G11" s="1149" t="s">
        <v>484</v>
      </c>
      <c r="H11" s="1150"/>
      <c r="I11" s="1150"/>
      <c r="J11" s="1151"/>
      <c r="K11" s="267">
        <v>12306</v>
      </c>
      <c r="L11" s="268">
        <v>33</v>
      </c>
      <c r="M11" s="269">
        <v>1532</v>
      </c>
      <c r="N11" s="270">
        <v>-97.8</v>
      </c>
    </row>
    <row r="12" spans="1:16" ht="13.5" customHeight="1">
      <c r="A12" s="248"/>
      <c r="B12" s="244"/>
      <c r="C12" s="244"/>
      <c r="D12" s="244"/>
      <c r="E12" s="244"/>
      <c r="F12" s="244"/>
      <c r="G12" s="1149" t="s">
        <v>485</v>
      </c>
      <c r="H12" s="1150"/>
      <c r="I12" s="1150"/>
      <c r="J12" s="1151"/>
      <c r="K12" s="267">
        <v>923581</v>
      </c>
      <c r="L12" s="268">
        <v>2440</v>
      </c>
      <c r="M12" s="269">
        <v>599</v>
      </c>
      <c r="N12" s="270">
        <v>307.3</v>
      </c>
    </row>
    <row r="13" spans="1:16" ht="13.5" customHeight="1">
      <c r="A13" s="248"/>
      <c r="B13" s="244"/>
      <c r="C13" s="244"/>
      <c r="D13" s="244"/>
      <c r="E13" s="244"/>
      <c r="F13" s="244"/>
      <c r="G13" s="1149" t="s">
        <v>486</v>
      </c>
      <c r="H13" s="1150"/>
      <c r="I13" s="1150"/>
      <c r="J13" s="1151"/>
      <c r="K13" s="267">
        <v>15908</v>
      </c>
      <c r="L13" s="268">
        <v>42</v>
      </c>
      <c r="M13" s="269">
        <v>18</v>
      </c>
      <c r="N13" s="270">
        <v>133.30000000000001</v>
      </c>
    </row>
    <row r="14" spans="1:16" ht="13.5" customHeight="1">
      <c r="A14" s="248"/>
      <c r="B14" s="244"/>
      <c r="C14" s="244"/>
      <c r="D14" s="244"/>
      <c r="E14" s="244"/>
      <c r="F14" s="244"/>
      <c r="G14" s="1149" t="s">
        <v>487</v>
      </c>
      <c r="H14" s="1150"/>
      <c r="I14" s="1150"/>
      <c r="J14" s="1151"/>
      <c r="K14" s="267">
        <v>1031516</v>
      </c>
      <c r="L14" s="268">
        <v>2725</v>
      </c>
      <c r="M14" s="269">
        <v>1786</v>
      </c>
      <c r="N14" s="270">
        <v>52.6</v>
      </c>
    </row>
    <row r="15" spans="1:16" ht="13.5" customHeight="1">
      <c r="A15" s="248"/>
      <c r="B15" s="244"/>
      <c r="C15" s="244"/>
      <c r="D15" s="244"/>
      <c r="E15" s="244"/>
      <c r="F15" s="244"/>
      <c r="G15" s="1149" t="s">
        <v>488</v>
      </c>
      <c r="H15" s="1150"/>
      <c r="I15" s="1150"/>
      <c r="J15" s="1151"/>
      <c r="K15" s="267">
        <v>398685</v>
      </c>
      <c r="L15" s="268">
        <v>1053</v>
      </c>
      <c r="M15" s="269">
        <v>1355</v>
      </c>
      <c r="N15" s="270">
        <v>-22.3</v>
      </c>
    </row>
    <row r="16" spans="1:16">
      <c r="A16" s="248"/>
      <c r="B16" s="244"/>
      <c r="C16" s="244"/>
      <c r="D16" s="244"/>
      <c r="E16" s="244"/>
      <c r="F16" s="244"/>
      <c r="G16" s="1152" t="s">
        <v>489</v>
      </c>
      <c r="H16" s="1153"/>
      <c r="I16" s="1153"/>
      <c r="J16" s="1154"/>
      <c r="K16" s="268">
        <v>-1816563</v>
      </c>
      <c r="L16" s="268">
        <v>-4800</v>
      </c>
      <c r="M16" s="269">
        <v>-4955</v>
      </c>
      <c r="N16" s="270">
        <v>-3.1</v>
      </c>
    </row>
    <row r="17" spans="1:16">
      <c r="A17" s="248"/>
      <c r="B17" s="244"/>
      <c r="C17" s="244"/>
      <c r="D17" s="244"/>
      <c r="E17" s="244"/>
      <c r="F17" s="244"/>
      <c r="G17" s="1152" t="s">
        <v>168</v>
      </c>
      <c r="H17" s="1153"/>
      <c r="I17" s="1153"/>
      <c r="J17" s="1154"/>
      <c r="K17" s="268">
        <v>20618542</v>
      </c>
      <c r="L17" s="268">
        <v>54477</v>
      </c>
      <c r="M17" s="269">
        <v>60765</v>
      </c>
      <c r="N17" s="270">
        <v>-10.3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490</v>
      </c>
      <c r="H19" s="244"/>
      <c r="I19" s="244"/>
      <c r="J19" s="244"/>
      <c r="K19" s="244"/>
      <c r="L19" s="244"/>
      <c r="M19" s="244"/>
      <c r="N19" s="244"/>
    </row>
    <row r="20" spans="1:16">
      <c r="A20" s="248"/>
      <c r="B20" s="244"/>
      <c r="C20" s="244"/>
      <c r="D20" s="244"/>
      <c r="E20" s="244"/>
      <c r="F20" s="244"/>
      <c r="G20" s="272"/>
      <c r="H20" s="273"/>
      <c r="I20" s="273"/>
      <c r="J20" s="274"/>
      <c r="K20" s="275" t="s">
        <v>491</v>
      </c>
      <c r="L20" s="276" t="s">
        <v>492</v>
      </c>
      <c r="M20" s="277" t="s">
        <v>493</v>
      </c>
      <c r="N20" s="278"/>
    </row>
    <row r="21" spans="1:16" s="284" customFormat="1">
      <c r="A21" s="279"/>
      <c r="B21" s="249"/>
      <c r="C21" s="249"/>
      <c r="D21" s="249"/>
      <c r="E21" s="249"/>
      <c r="F21" s="249"/>
      <c r="G21" s="1144" t="s">
        <v>494</v>
      </c>
      <c r="H21" s="1145"/>
      <c r="I21" s="1145"/>
      <c r="J21" s="1146"/>
      <c r="K21" s="280">
        <v>5.44</v>
      </c>
      <c r="L21" s="281">
        <v>6.13</v>
      </c>
      <c r="M21" s="282">
        <v>-0.69</v>
      </c>
      <c r="N21" s="249"/>
      <c r="O21" s="283"/>
      <c r="P21" s="279"/>
    </row>
    <row r="22" spans="1:16" s="284" customFormat="1">
      <c r="A22" s="279"/>
      <c r="B22" s="249"/>
      <c r="C22" s="249"/>
      <c r="D22" s="249"/>
      <c r="E22" s="249"/>
      <c r="F22" s="249"/>
      <c r="G22" s="1144" t="s">
        <v>495</v>
      </c>
      <c r="H22" s="1145"/>
      <c r="I22" s="1145"/>
      <c r="J22" s="1146"/>
      <c r="K22" s="285">
        <v>98.7</v>
      </c>
      <c r="L22" s="286">
        <v>100.5</v>
      </c>
      <c r="M22" s="287">
        <v>-1.8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496</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498</v>
      </c>
      <c r="H29" s="249"/>
      <c r="I29" s="249"/>
      <c r="J29" s="249"/>
      <c r="K29" s="244"/>
      <c r="L29" s="244"/>
      <c r="M29" s="244"/>
      <c r="N29" s="244"/>
      <c r="O29" s="293"/>
    </row>
    <row r="30" spans="1:16">
      <c r="A30" s="248"/>
      <c r="B30" s="244"/>
      <c r="C30" s="244"/>
      <c r="D30" s="244"/>
      <c r="E30" s="244"/>
      <c r="F30" s="244"/>
      <c r="G30" s="251"/>
      <c r="H30" s="252"/>
      <c r="I30" s="252"/>
      <c r="J30" s="253"/>
      <c r="K30" s="1147" t="s">
        <v>477</v>
      </c>
      <c r="L30" s="254"/>
      <c r="M30" s="255" t="s">
        <v>478</v>
      </c>
      <c r="N30" s="256"/>
    </row>
    <row r="31" spans="1:16">
      <c r="A31" s="248"/>
      <c r="B31" s="244"/>
      <c r="C31" s="244"/>
      <c r="D31" s="244"/>
      <c r="E31" s="244"/>
      <c r="F31" s="244"/>
      <c r="G31" s="257"/>
      <c r="H31" s="258"/>
      <c r="I31" s="258"/>
      <c r="J31" s="259"/>
      <c r="K31" s="1148"/>
      <c r="L31" s="260" t="s">
        <v>479</v>
      </c>
      <c r="M31" s="261" t="s">
        <v>480</v>
      </c>
      <c r="N31" s="262" t="s">
        <v>481</v>
      </c>
    </row>
    <row r="32" spans="1:16" ht="27" customHeight="1">
      <c r="A32" s="248"/>
      <c r="B32" s="244"/>
      <c r="C32" s="244"/>
      <c r="D32" s="244"/>
      <c r="E32" s="244"/>
      <c r="F32" s="244"/>
      <c r="G32" s="1160" t="s">
        <v>499</v>
      </c>
      <c r="H32" s="1161"/>
      <c r="I32" s="1161"/>
      <c r="J32" s="1162"/>
      <c r="K32" s="294">
        <v>10740794</v>
      </c>
      <c r="L32" s="294">
        <v>28378</v>
      </c>
      <c r="M32" s="295">
        <v>38141</v>
      </c>
      <c r="N32" s="296">
        <v>-25.6</v>
      </c>
    </row>
    <row r="33" spans="1:16" ht="13.5" customHeight="1">
      <c r="A33" s="248"/>
      <c r="B33" s="244"/>
      <c r="C33" s="244"/>
      <c r="D33" s="244"/>
      <c r="E33" s="244"/>
      <c r="F33" s="244"/>
      <c r="G33" s="1160" t="s">
        <v>500</v>
      </c>
      <c r="H33" s="1161"/>
      <c r="I33" s="1161"/>
      <c r="J33" s="1162"/>
      <c r="K33" s="294" t="s">
        <v>501</v>
      </c>
      <c r="L33" s="294" t="s">
        <v>501</v>
      </c>
      <c r="M33" s="295">
        <v>3</v>
      </c>
      <c r="N33" s="296" t="s">
        <v>501</v>
      </c>
    </row>
    <row r="34" spans="1:16" ht="27" customHeight="1">
      <c r="A34" s="248"/>
      <c r="B34" s="244"/>
      <c r="C34" s="244"/>
      <c r="D34" s="244"/>
      <c r="E34" s="244"/>
      <c r="F34" s="244"/>
      <c r="G34" s="1160" t="s">
        <v>502</v>
      </c>
      <c r="H34" s="1161"/>
      <c r="I34" s="1161"/>
      <c r="J34" s="1162"/>
      <c r="K34" s="294" t="s">
        <v>501</v>
      </c>
      <c r="L34" s="294" t="s">
        <v>501</v>
      </c>
      <c r="M34" s="295">
        <v>102</v>
      </c>
      <c r="N34" s="296" t="s">
        <v>501</v>
      </c>
    </row>
    <row r="35" spans="1:16" ht="27" customHeight="1">
      <c r="A35" s="248"/>
      <c r="B35" s="244"/>
      <c r="C35" s="244"/>
      <c r="D35" s="244"/>
      <c r="E35" s="244"/>
      <c r="F35" s="244"/>
      <c r="G35" s="1160" t="s">
        <v>503</v>
      </c>
      <c r="H35" s="1161"/>
      <c r="I35" s="1161"/>
      <c r="J35" s="1162"/>
      <c r="K35" s="294">
        <v>3785465</v>
      </c>
      <c r="L35" s="294">
        <v>10002</v>
      </c>
      <c r="M35" s="295">
        <v>9900</v>
      </c>
      <c r="N35" s="296">
        <v>1</v>
      </c>
    </row>
    <row r="36" spans="1:16" ht="27" customHeight="1">
      <c r="A36" s="248"/>
      <c r="B36" s="244"/>
      <c r="C36" s="244"/>
      <c r="D36" s="244"/>
      <c r="E36" s="244"/>
      <c r="F36" s="244"/>
      <c r="G36" s="1160" t="s">
        <v>504</v>
      </c>
      <c r="H36" s="1161"/>
      <c r="I36" s="1161"/>
      <c r="J36" s="1162"/>
      <c r="K36" s="294" t="s">
        <v>501</v>
      </c>
      <c r="L36" s="294" t="s">
        <v>501</v>
      </c>
      <c r="M36" s="295">
        <v>437</v>
      </c>
      <c r="N36" s="296" t="s">
        <v>501</v>
      </c>
    </row>
    <row r="37" spans="1:16" ht="13.5" customHeight="1">
      <c r="A37" s="248"/>
      <c r="B37" s="244"/>
      <c r="C37" s="244"/>
      <c r="D37" s="244"/>
      <c r="E37" s="244"/>
      <c r="F37" s="244"/>
      <c r="G37" s="1160" t="s">
        <v>505</v>
      </c>
      <c r="H37" s="1161"/>
      <c r="I37" s="1161"/>
      <c r="J37" s="1162"/>
      <c r="K37" s="294">
        <v>995759</v>
      </c>
      <c r="L37" s="294">
        <v>2631</v>
      </c>
      <c r="M37" s="295">
        <v>880</v>
      </c>
      <c r="N37" s="296">
        <v>199</v>
      </c>
    </row>
    <row r="38" spans="1:16" ht="27" customHeight="1">
      <c r="A38" s="248"/>
      <c r="B38" s="244"/>
      <c r="C38" s="244"/>
      <c r="D38" s="244"/>
      <c r="E38" s="244"/>
      <c r="F38" s="244"/>
      <c r="G38" s="1163" t="s">
        <v>506</v>
      </c>
      <c r="H38" s="1164"/>
      <c r="I38" s="1164"/>
      <c r="J38" s="1165"/>
      <c r="K38" s="297" t="s">
        <v>501</v>
      </c>
      <c r="L38" s="297" t="s">
        <v>501</v>
      </c>
      <c r="M38" s="298">
        <v>3</v>
      </c>
      <c r="N38" s="299" t="s">
        <v>501</v>
      </c>
      <c r="O38" s="293"/>
    </row>
    <row r="39" spans="1:16">
      <c r="A39" s="248"/>
      <c r="B39" s="244"/>
      <c r="C39" s="244"/>
      <c r="D39" s="244"/>
      <c r="E39" s="244"/>
      <c r="F39" s="244"/>
      <c r="G39" s="1163" t="s">
        <v>507</v>
      </c>
      <c r="H39" s="1164"/>
      <c r="I39" s="1164"/>
      <c r="J39" s="1165"/>
      <c r="K39" s="300">
        <v>-3448626</v>
      </c>
      <c r="L39" s="300">
        <v>-9112</v>
      </c>
      <c r="M39" s="301">
        <v>-8348</v>
      </c>
      <c r="N39" s="302">
        <v>9.1999999999999993</v>
      </c>
      <c r="O39" s="293"/>
    </row>
    <row r="40" spans="1:16" ht="27" customHeight="1">
      <c r="A40" s="248"/>
      <c r="B40" s="244"/>
      <c r="C40" s="244"/>
      <c r="D40" s="244"/>
      <c r="E40" s="244"/>
      <c r="F40" s="244"/>
      <c r="G40" s="1160" t="s">
        <v>508</v>
      </c>
      <c r="H40" s="1161"/>
      <c r="I40" s="1161"/>
      <c r="J40" s="1162"/>
      <c r="K40" s="300">
        <v>-8362322</v>
      </c>
      <c r="L40" s="300">
        <v>-22094</v>
      </c>
      <c r="M40" s="301">
        <v>-29144</v>
      </c>
      <c r="N40" s="302">
        <v>-24.2</v>
      </c>
      <c r="O40" s="293"/>
    </row>
    <row r="41" spans="1:16">
      <c r="A41" s="248"/>
      <c r="B41" s="244"/>
      <c r="C41" s="244"/>
      <c r="D41" s="244"/>
      <c r="E41" s="244"/>
      <c r="F41" s="244"/>
      <c r="G41" s="1166" t="s">
        <v>279</v>
      </c>
      <c r="H41" s="1167"/>
      <c r="I41" s="1167"/>
      <c r="J41" s="1168"/>
      <c r="K41" s="294">
        <v>3711070</v>
      </c>
      <c r="L41" s="300">
        <v>9805</v>
      </c>
      <c r="M41" s="301">
        <v>11972</v>
      </c>
      <c r="N41" s="302">
        <v>-18.100000000000001</v>
      </c>
      <c r="O41" s="293"/>
    </row>
    <row r="42" spans="1:16">
      <c r="A42" s="248"/>
      <c r="B42" s="244"/>
      <c r="C42" s="244"/>
      <c r="D42" s="244"/>
      <c r="E42" s="244"/>
      <c r="F42" s="244"/>
      <c r="G42" s="303" t="s">
        <v>509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510</v>
      </c>
      <c r="B47" s="244"/>
      <c r="C47" s="244"/>
      <c r="D47" s="244"/>
      <c r="E47" s="244"/>
      <c r="F47" s="244"/>
      <c r="G47" s="244"/>
      <c r="H47" s="244"/>
      <c r="I47" s="244"/>
      <c r="J47" s="244"/>
      <c r="K47" s="244"/>
      <c r="L47" s="244"/>
      <c r="M47" s="244"/>
      <c r="N47" s="244"/>
    </row>
    <row r="48" spans="1:16">
      <c r="A48" s="248"/>
      <c r="B48" s="244"/>
      <c r="C48" s="244"/>
      <c r="D48" s="244"/>
      <c r="E48" s="244"/>
      <c r="F48" s="244"/>
      <c r="G48" s="308" t="s">
        <v>511</v>
      </c>
      <c r="H48" s="308"/>
      <c r="I48" s="308"/>
      <c r="J48" s="308"/>
      <c r="K48" s="308"/>
      <c r="L48" s="308"/>
      <c r="M48" s="309"/>
      <c r="N48" s="308"/>
    </row>
    <row r="49" spans="1:14" ht="13.5" customHeight="1">
      <c r="A49" s="248"/>
      <c r="B49" s="244"/>
      <c r="C49" s="244"/>
      <c r="D49" s="244"/>
      <c r="E49" s="244"/>
      <c r="F49" s="244"/>
      <c r="G49" s="310"/>
      <c r="H49" s="311"/>
      <c r="I49" s="1155" t="s">
        <v>477</v>
      </c>
      <c r="J49" s="1157" t="s">
        <v>512</v>
      </c>
      <c r="K49" s="1158"/>
      <c r="L49" s="1158"/>
      <c r="M49" s="1158"/>
      <c r="N49" s="1159"/>
    </row>
    <row r="50" spans="1:14">
      <c r="A50" s="248"/>
      <c r="B50" s="244"/>
      <c r="C50" s="244"/>
      <c r="D50" s="244"/>
      <c r="E50" s="244"/>
      <c r="F50" s="244"/>
      <c r="G50" s="312"/>
      <c r="H50" s="313"/>
      <c r="I50" s="1156"/>
      <c r="J50" s="314" t="s">
        <v>513</v>
      </c>
      <c r="K50" s="315" t="s">
        <v>514</v>
      </c>
      <c r="L50" s="316" t="s">
        <v>515</v>
      </c>
      <c r="M50" s="317" t="s">
        <v>516</v>
      </c>
      <c r="N50" s="318" t="s">
        <v>517</v>
      </c>
    </row>
    <row r="51" spans="1:14">
      <c r="A51" s="248"/>
      <c r="B51" s="244"/>
      <c r="C51" s="244"/>
      <c r="D51" s="244"/>
      <c r="E51" s="244"/>
      <c r="F51" s="244"/>
      <c r="G51" s="310" t="s">
        <v>518</v>
      </c>
      <c r="H51" s="311"/>
      <c r="I51" s="319">
        <v>13209587</v>
      </c>
      <c r="J51" s="320">
        <v>36156</v>
      </c>
      <c r="K51" s="321">
        <v>-12.8</v>
      </c>
      <c r="L51" s="322">
        <v>43858</v>
      </c>
      <c r="M51" s="323">
        <v>-7</v>
      </c>
      <c r="N51" s="324">
        <v>-5.8</v>
      </c>
    </row>
    <row r="52" spans="1:14">
      <c r="A52" s="248"/>
      <c r="B52" s="244"/>
      <c r="C52" s="244"/>
      <c r="D52" s="244"/>
      <c r="E52" s="244"/>
      <c r="F52" s="244"/>
      <c r="G52" s="325"/>
      <c r="H52" s="326" t="s">
        <v>519</v>
      </c>
      <c r="I52" s="327">
        <v>7749879</v>
      </c>
      <c r="J52" s="328">
        <v>21212</v>
      </c>
      <c r="K52" s="329">
        <v>-19.5</v>
      </c>
      <c r="L52" s="330">
        <v>23714</v>
      </c>
      <c r="M52" s="331">
        <v>-11.5</v>
      </c>
      <c r="N52" s="332">
        <v>-8</v>
      </c>
    </row>
    <row r="53" spans="1:14">
      <c r="A53" s="248"/>
      <c r="B53" s="244"/>
      <c r="C53" s="244"/>
      <c r="D53" s="244"/>
      <c r="E53" s="244"/>
      <c r="F53" s="244"/>
      <c r="G53" s="310" t="s">
        <v>520</v>
      </c>
      <c r="H53" s="311"/>
      <c r="I53" s="319">
        <v>15323950</v>
      </c>
      <c r="J53" s="320">
        <v>40360</v>
      </c>
      <c r="K53" s="321">
        <v>11.6</v>
      </c>
      <c r="L53" s="322">
        <v>41705</v>
      </c>
      <c r="M53" s="323">
        <v>-4.9000000000000004</v>
      </c>
      <c r="N53" s="324">
        <v>16.5</v>
      </c>
    </row>
    <row r="54" spans="1:14">
      <c r="A54" s="248"/>
      <c r="B54" s="244"/>
      <c r="C54" s="244"/>
      <c r="D54" s="244"/>
      <c r="E54" s="244"/>
      <c r="F54" s="244"/>
      <c r="G54" s="325"/>
      <c r="H54" s="326" t="s">
        <v>519</v>
      </c>
      <c r="I54" s="327">
        <v>9946779</v>
      </c>
      <c r="J54" s="328">
        <v>26198</v>
      </c>
      <c r="K54" s="329">
        <v>23.5</v>
      </c>
      <c r="L54" s="330">
        <v>22742</v>
      </c>
      <c r="M54" s="331">
        <v>-4.0999999999999996</v>
      </c>
      <c r="N54" s="332">
        <v>27.6</v>
      </c>
    </row>
    <row r="55" spans="1:14">
      <c r="A55" s="248"/>
      <c r="B55" s="244"/>
      <c r="C55" s="244"/>
      <c r="D55" s="244"/>
      <c r="E55" s="244"/>
      <c r="F55" s="244"/>
      <c r="G55" s="310" t="s">
        <v>521</v>
      </c>
      <c r="H55" s="311"/>
      <c r="I55" s="319">
        <v>17916763</v>
      </c>
      <c r="J55" s="320">
        <v>47201</v>
      </c>
      <c r="K55" s="321">
        <v>16.899999999999999</v>
      </c>
      <c r="L55" s="322">
        <v>47677</v>
      </c>
      <c r="M55" s="323">
        <v>14.3</v>
      </c>
      <c r="N55" s="324">
        <v>2.6</v>
      </c>
    </row>
    <row r="56" spans="1:14">
      <c r="A56" s="248"/>
      <c r="B56" s="244"/>
      <c r="C56" s="244"/>
      <c r="D56" s="244"/>
      <c r="E56" s="244"/>
      <c r="F56" s="244"/>
      <c r="G56" s="325"/>
      <c r="H56" s="326" t="s">
        <v>519</v>
      </c>
      <c r="I56" s="327">
        <v>8303937</v>
      </c>
      <c r="J56" s="328">
        <v>21877</v>
      </c>
      <c r="K56" s="329">
        <v>-16.5</v>
      </c>
      <c r="L56" s="330">
        <v>23360</v>
      </c>
      <c r="M56" s="331">
        <v>2.7</v>
      </c>
      <c r="N56" s="332">
        <v>-19.2</v>
      </c>
    </row>
    <row r="57" spans="1:14">
      <c r="A57" s="248"/>
      <c r="B57" s="244"/>
      <c r="C57" s="244"/>
      <c r="D57" s="244"/>
      <c r="E57" s="244"/>
      <c r="F57" s="244"/>
      <c r="G57" s="310" t="s">
        <v>522</v>
      </c>
      <c r="H57" s="311"/>
      <c r="I57" s="319">
        <v>18190151</v>
      </c>
      <c r="J57" s="320">
        <v>48009</v>
      </c>
      <c r="K57" s="321">
        <v>1.7</v>
      </c>
      <c r="L57" s="322">
        <v>51613</v>
      </c>
      <c r="M57" s="323">
        <v>8.3000000000000007</v>
      </c>
      <c r="N57" s="324">
        <v>-6.6</v>
      </c>
    </row>
    <row r="58" spans="1:14">
      <c r="A58" s="248"/>
      <c r="B58" s="244"/>
      <c r="C58" s="244"/>
      <c r="D58" s="244"/>
      <c r="E58" s="244"/>
      <c r="F58" s="244"/>
      <c r="G58" s="325"/>
      <c r="H58" s="326" t="s">
        <v>519</v>
      </c>
      <c r="I58" s="327">
        <v>10053292</v>
      </c>
      <c r="J58" s="328">
        <v>26534</v>
      </c>
      <c r="K58" s="329">
        <v>21.3</v>
      </c>
      <c r="L58" s="330">
        <v>25872</v>
      </c>
      <c r="M58" s="331">
        <v>10.8</v>
      </c>
      <c r="N58" s="332">
        <v>10.5</v>
      </c>
    </row>
    <row r="59" spans="1:14">
      <c r="A59" s="248"/>
      <c r="B59" s="244"/>
      <c r="C59" s="244"/>
      <c r="D59" s="244"/>
      <c r="E59" s="244"/>
      <c r="F59" s="244"/>
      <c r="G59" s="310" t="s">
        <v>523</v>
      </c>
      <c r="H59" s="311"/>
      <c r="I59" s="319">
        <v>13720831</v>
      </c>
      <c r="J59" s="320">
        <v>36252</v>
      </c>
      <c r="K59" s="321">
        <v>-24.5</v>
      </c>
      <c r="L59" s="322">
        <v>50880</v>
      </c>
      <c r="M59" s="323">
        <v>-1.4</v>
      </c>
      <c r="N59" s="324">
        <v>-23.1</v>
      </c>
    </row>
    <row r="60" spans="1:14">
      <c r="A60" s="248"/>
      <c r="B60" s="244"/>
      <c r="C60" s="244"/>
      <c r="D60" s="244"/>
      <c r="E60" s="244"/>
      <c r="F60" s="244"/>
      <c r="G60" s="325"/>
      <c r="H60" s="326" t="s">
        <v>519</v>
      </c>
      <c r="I60" s="333">
        <v>9075548</v>
      </c>
      <c r="J60" s="328">
        <v>23979</v>
      </c>
      <c r="K60" s="329">
        <v>-9.6</v>
      </c>
      <c r="L60" s="330">
        <v>27819</v>
      </c>
      <c r="M60" s="331">
        <v>7.5</v>
      </c>
      <c r="N60" s="332">
        <v>-17.100000000000001</v>
      </c>
    </row>
    <row r="61" spans="1:14">
      <c r="A61" s="248"/>
      <c r="B61" s="244"/>
      <c r="C61" s="244"/>
      <c r="D61" s="244"/>
      <c r="E61" s="244"/>
      <c r="F61" s="244"/>
      <c r="G61" s="310" t="s">
        <v>524</v>
      </c>
      <c r="H61" s="334"/>
      <c r="I61" s="335">
        <v>15672256</v>
      </c>
      <c r="J61" s="336">
        <v>41596</v>
      </c>
      <c r="K61" s="337">
        <v>-1.4</v>
      </c>
      <c r="L61" s="338">
        <v>47147</v>
      </c>
      <c r="M61" s="339">
        <v>1.9</v>
      </c>
      <c r="N61" s="324">
        <v>-3.3</v>
      </c>
    </row>
    <row r="62" spans="1:14">
      <c r="A62" s="248"/>
      <c r="B62" s="244"/>
      <c r="C62" s="244"/>
      <c r="D62" s="244"/>
      <c r="E62" s="244"/>
      <c r="F62" s="244"/>
      <c r="G62" s="325"/>
      <c r="H62" s="326" t="s">
        <v>519</v>
      </c>
      <c r="I62" s="327">
        <v>9025887</v>
      </c>
      <c r="J62" s="328">
        <v>23960</v>
      </c>
      <c r="K62" s="329">
        <v>-0.2</v>
      </c>
      <c r="L62" s="330">
        <v>24701</v>
      </c>
      <c r="M62" s="331">
        <v>1.1000000000000001</v>
      </c>
      <c r="N62" s="332">
        <v>-1.3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L94"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94" zoomScaleNormal="100" zoomScaleSheetLayoutView="55" workbookViewId="0">
      <selection activeCell="R103" sqref="R103"/>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526</v>
      </c>
      <c r="G46" s="8" t="s">
        <v>527</v>
      </c>
      <c r="H46" s="8" t="s">
        <v>528</v>
      </c>
      <c r="I46" s="8" t="s">
        <v>529</v>
      </c>
      <c r="J46" s="9" t="s">
        <v>530</v>
      </c>
    </row>
    <row r="47" spans="2:10" ht="57.75" customHeight="1">
      <c r="B47" s="10"/>
      <c r="C47" s="1169" t="s">
        <v>3</v>
      </c>
      <c r="D47" s="1169"/>
      <c r="E47" s="1170"/>
      <c r="F47" s="11">
        <v>12.53</v>
      </c>
      <c r="G47" s="12">
        <v>10.96</v>
      </c>
      <c r="H47" s="12">
        <v>11.08</v>
      </c>
      <c r="I47" s="12">
        <v>11.18</v>
      </c>
      <c r="J47" s="13">
        <v>10</v>
      </c>
    </row>
    <row r="48" spans="2:10" ht="57.75" customHeight="1">
      <c r="B48" s="14"/>
      <c r="C48" s="1171" t="s">
        <v>4</v>
      </c>
      <c r="D48" s="1171"/>
      <c r="E48" s="1172"/>
      <c r="F48" s="15">
        <v>5.87</v>
      </c>
      <c r="G48" s="16">
        <v>5.24</v>
      </c>
      <c r="H48" s="16">
        <v>6.31</v>
      </c>
      <c r="I48" s="16">
        <v>5.72</v>
      </c>
      <c r="J48" s="17">
        <v>5.89</v>
      </c>
    </row>
    <row r="49" spans="2:10" ht="57.75" customHeight="1" thickBot="1">
      <c r="B49" s="18"/>
      <c r="C49" s="1173" t="s">
        <v>5</v>
      </c>
      <c r="D49" s="1173"/>
      <c r="E49" s="1174"/>
      <c r="F49" s="19" t="s">
        <v>531</v>
      </c>
      <c r="G49" s="20" t="s">
        <v>532</v>
      </c>
      <c r="H49" s="20" t="s">
        <v>533</v>
      </c>
      <c r="I49" s="20" t="s">
        <v>534</v>
      </c>
      <c r="J49" s="21" t="s">
        <v>535</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F31"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526</v>
      </c>
      <c r="G33" s="29" t="s">
        <v>527</v>
      </c>
      <c r="H33" s="29" t="s">
        <v>528</v>
      </c>
      <c r="I33" s="29" t="s">
        <v>529</v>
      </c>
      <c r="J33" s="30" t="s">
        <v>530</v>
      </c>
      <c r="K33" s="22"/>
      <c r="L33" s="22"/>
      <c r="M33" s="22"/>
      <c r="N33" s="22"/>
      <c r="O33" s="22"/>
      <c r="P33" s="22"/>
    </row>
    <row r="34" spans="1:16" ht="39" customHeight="1">
      <c r="A34" s="22"/>
      <c r="B34" s="31"/>
      <c r="C34" s="1181" t="s">
        <v>536</v>
      </c>
      <c r="D34" s="1181"/>
      <c r="E34" s="1182"/>
      <c r="F34" s="32">
        <v>7.42</v>
      </c>
      <c r="G34" s="33">
        <v>8.93</v>
      </c>
      <c r="H34" s="33">
        <v>9.5399999999999991</v>
      </c>
      <c r="I34" s="33">
        <v>11.32</v>
      </c>
      <c r="J34" s="34">
        <v>13.12</v>
      </c>
      <c r="K34" s="22"/>
      <c r="L34" s="22"/>
      <c r="M34" s="22"/>
      <c r="N34" s="22"/>
      <c r="O34" s="22"/>
      <c r="P34" s="22"/>
    </row>
    <row r="35" spans="1:16" ht="39" customHeight="1">
      <c r="A35" s="22"/>
      <c r="B35" s="35"/>
      <c r="C35" s="1175" t="s">
        <v>537</v>
      </c>
      <c r="D35" s="1176"/>
      <c r="E35" s="1177"/>
      <c r="F35" s="36">
        <v>5.83</v>
      </c>
      <c r="G35" s="37">
        <v>5.18</v>
      </c>
      <c r="H35" s="37">
        <v>6.25</v>
      </c>
      <c r="I35" s="37">
        <v>5.68</v>
      </c>
      <c r="J35" s="38">
        <v>5.87</v>
      </c>
      <c r="K35" s="22"/>
      <c r="L35" s="22"/>
      <c r="M35" s="22"/>
      <c r="N35" s="22"/>
      <c r="O35" s="22"/>
      <c r="P35" s="22"/>
    </row>
    <row r="36" spans="1:16" ht="39" customHeight="1">
      <c r="A36" s="22"/>
      <c r="B36" s="35"/>
      <c r="C36" s="1175" t="s">
        <v>538</v>
      </c>
      <c r="D36" s="1176"/>
      <c r="E36" s="1177"/>
      <c r="F36" s="36">
        <v>4.1100000000000003</v>
      </c>
      <c r="G36" s="37">
        <v>3.94</v>
      </c>
      <c r="H36" s="37">
        <v>3.86</v>
      </c>
      <c r="I36" s="37">
        <v>3.9</v>
      </c>
      <c r="J36" s="38">
        <v>4.3</v>
      </c>
      <c r="K36" s="22"/>
      <c r="L36" s="22"/>
      <c r="M36" s="22"/>
      <c r="N36" s="22"/>
      <c r="O36" s="22"/>
      <c r="P36" s="22"/>
    </row>
    <row r="37" spans="1:16" ht="39" customHeight="1">
      <c r="A37" s="22"/>
      <c r="B37" s="35"/>
      <c r="C37" s="1175" t="s">
        <v>539</v>
      </c>
      <c r="D37" s="1176"/>
      <c r="E37" s="1177"/>
      <c r="F37" s="36">
        <v>2.04</v>
      </c>
      <c r="G37" s="37">
        <v>2.06</v>
      </c>
      <c r="H37" s="37">
        <v>2.0099999999999998</v>
      </c>
      <c r="I37" s="37">
        <v>2.09</v>
      </c>
      <c r="J37" s="38">
        <v>2.3199999999999998</v>
      </c>
      <c r="K37" s="22"/>
      <c r="L37" s="22"/>
      <c r="M37" s="22"/>
      <c r="N37" s="22"/>
      <c r="O37" s="22"/>
      <c r="P37" s="22"/>
    </row>
    <row r="38" spans="1:16" ht="39" customHeight="1">
      <c r="A38" s="22"/>
      <c r="B38" s="35"/>
      <c r="C38" s="1175" t="s">
        <v>540</v>
      </c>
      <c r="D38" s="1176"/>
      <c r="E38" s="1177"/>
      <c r="F38" s="36">
        <v>2.15</v>
      </c>
      <c r="G38" s="37">
        <v>2.56</v>
      </c>
      <c r="H38" s="37">
        <v>2.5</v>
      </c>
      <c r="I38" s="37">
        <v>2.4</v>
      </c>
      <c r="J38" s="38">
        <v>2.08</v>
      </c>
      <c r="K38" s="22"/>
      <c r="L38" s="22"/>
      <c r="M38" s="22"/>
      <c r="N38" s="22"/>
      <c r="O38" s="22"/>
      <c r="P38" s="22"/>
    </row>
    <row r="39" spans="1:16" ht="39" customHeight="1">
      <c r="A39" s="22"/>
      <c r="B39" s="35"/>
      <c r="C39" s="1175" t="s">
        <v>541</v>
      </c>
      <c r="D39" s="1176"/>
      <c r="E39" s="1177"/>
      <c r="F39" s="36">
        <v>1.32</v>
      </c>
      <c r="G39" s="37">
        <v>1.3</v>
      </c>
      <c r="H39" s="37">
        <v>1.36</v>
      </c>
      <c r="I39" s="37">
        <v>1.6</v>
      </c>
      <c r="J39" s="38">
        <v>1.72</v>
      </c>
      <c r="K39" s="22"/>
      <c r="L39" s="22"/>
      <c r="M39" s="22"/>
      <c r="N39" s="22"/>
      <c r="O39" s="22"/>
      <c r="P39" s="22"/>
    </row>
    <row r="40" spans="1:16" ht="39" customHeight="1">
      <c r="A40" s="22"/>
      <c r="B40" s="35"/>
      <c r="C40" s="1175" t="s">
        <v>542</v>
      </c>
      <c r="D40" s="1176"/>
      <c r="E40" s="1177"/>
      <c r="F40" s="36" t="s">
        <v>543</v>
      </c>
      <c r="G40" s="37">
        <v>0.37</v>
      </c>
      <c r="H40" s="37">
        <v>0.18</v>
      </c>
      <c r="I40" s="37">
        <v>0.28000000000000003</v>
      </c>
      <c r="J40" s="38">
        <v>0.82</v>
      </c>
      <c r="K40" s="22"/>
      <c r="L40" s="22"/>
      <c r="M40" s="22"/>
      <c r="N40" s="22"/>
      <c r="O40" s="22"/>
      <c r="P40" s="22"/>
    </row>
    <row r="41" spans="1:16" ht="39" customHeight="1">
      <c r="A41" s="22"/>
      <c r="B41" s="35"/>
      <c r="C41" s="1175" t="s">
        <v>544</v>
      </c>
      <c r="D41" s="1176"/>
      <c r="E41" s="1177"/>
      <c r="F41" s="36">
        <v>0.01</v>
      </c>
      <c r="G41" s="37">
        <v>0</v>
      </c>
      <c r="H41" s="37">
        <v>0</v>
      </c>
      <c r="I41" s="37">
        <v>0.01</v>
      </c>
      <c r="J41" s="38">
        <v>0.02</v>
      </c>
      <c r="K41" s="22"/>
      <c r="L41" s="22"/>
      <c r="M41" s="22"/>
      <c r="N41" s="22"/>
      <c r="O41" s="22"/>
      <c r="P41" s="22"/>
    </row>
    <row r="42" spans="1:16" ht="39" customHeight="1">
      <c r="A42" s="22"/>
      <c r="B42" s="39"/>
      <c r="C42" s="1175" t="s">
        <v>545</v>
      </c>
      <c r="D42" s="1176"/>
      <c r="E42" s="1177"/>
      <c r="F42" s="36" t="s">
        <v>501</v>
      </c>
      <c r="G42" s="37" t="s">
        <v>501</v>
      </c>
      <c r="H42" s="37" t="s">
        <v>501</v>
      </c>
      <c r="I42" s="37" t="s">
        <v>501</v>
      </c>
      <c r="J42" s="38" t="s">
        <v>501</v>
      </c>
      <c r="K42" s="22"/>
      <c r="L42" s="22"/>
      <c r="M42" s="22"/>
      <c r="N42" s="22"/>
      <c r="O42" s="22"/>
      <c r="P42" s="22"/>
    </row>
    <row r="43" spans="1:16" ht="39" customHeight="1" thickBot="1">
      <c r="A43" s="22"/>
      <c r="B43" s="40"/>
      <c r="C43" s="1178" t="s">
        <v>546</v>
      </c>
      <c r="D43" s="1179"/>
      <c r="E43" s="1180"/>
      <c r="F43" s="41">
        <v>0.06</v>
      </c>
      <c r="G43" s="42">
        <v>0.06</v>
      </c>
      <c r="H43" s="42">
        <v>7.0000000000000007E-2</v>
      </c>
      <c r="I43" s="42">
        <v>0.04</v>
      </c>
      <c r="J43" s="43">
        <v>0.02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40" zoomScaleSheetLayoutView="55" workbookViewId="0">
      <selection activeCell="N46" sqref="N46"/>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c r="A45" s="48"/>
      <c r="B45" s="1191" t="s">
        <v>11</v>
      </c>
      <c r="C45" s="1192"/>
      <c r="D45" s="58"/>
      <c r="E45" s="1197" t="s">
        <v>12</v>
      </c>
      <c r="F45" s="1197"/>
      <c r="G45" s="1197"/>
      <c r="H45" s="1197"/>
      <c r="I45" s="1197"/>
      <c r="J45" s="1198"/>
      <c r="K45" s="59">
        <v>12129</v>
      </c>
      <c r="L45" s="60">
        <v>12090</v>
      </c>
      <c r="M45" s="60">
        <v>12062</v>
      </c>
      <c r="N45" s="60">
        <v>11773</v>
      </c>
      <c r="O45" s="61">
        <v>10741</v>
      </c>
      <c r="P45" s="48"/>
      <c r="Q45" s="48"/>
      <c r="R45" s="48"/>
      <c r="S45" s="48"/>
      <c r="T45" s="48"/>
      <c r="U45" s="48"/>
    </row>
    <row r="46" spans="1:21" ht="30.75" customHeight="1">
      <c r="A46" s="48"/>
      <c r="B46" s="1193"/>
      <c r="C46" s="1194"/>
      <c r="D46" s="62"/>
      <c r="E46" s="1185" t="s">
        <v>13</v>
      </c>
      <c r="F46" s="1185"/>
      <c r="G46" s="1185"/>
      <c r="H46" s="1185"/>
      <c r="I46" s="1185"/>
      <c r="J46" s="1186"/>
      <c r="K46" s="63" t="s">
        <v>501</v>
      </c>
      <c r="L46" s="64" t="s">
        <v>501</v>
      </c>
      <c r="M46" s="64" t="s">
        <v>501</v>
      </c>
      <c r="N46" s="64" t="s">
        <v>501</v>
      </c>
      <c r="O46" s="65" t="s">
        <v>501</v>
      </c>
      <c r="P46" s="48"/>
      <c r="Q46" s="48"/>
      <c r="R46" s="48"/>
      <c r="S46" s="48"/>
      <c r="T46" s="48"/>
      <c r="U46" s="48"/>
    </row>
    <row r="47" spans="1:21" ht="30.75" customHeight="1">
      <c r="A47" s="48"/>
      <c r="B47" s="1193"/>
      <c r="C47" s="1194"/>
      <c r="D47" s="62"/>
      <c r="E47" s="1185" t="s">
        <v>14</v>
      </c>
      <c r="F47" s="1185"/>
      <c r="G47" s="1185"/>
      <c r="H47" s="1185"/>
      <c r="I47" s="1185"/>
      <c r="J47" s="1186"/>
      <c r="K47" s="63" t="s">
        <v>501</v>
      </c>
      <c r="L47" s="64" t="s">
        <v>501</v>
      </c>
      <c r="M47" s="64" t="s">
        <v>501</v>
      </c>
      <c r="N47" s="64" t="s">
        <v>501</v>
      </c>
      <c r="O47" s="65" t="s">
        <v>501</v>
      </c>
      <c r="P47" s="48"/>
      <c r="Q47" s="48"/>
      <c r="R47" s="48"/>
      <c r="S47" s="48"/>
      <c r="T47" s="48"/>
      <c r="U47" s="48"/>
    </row>
    <row r="48" spans="1:21" ht="30.75" customHeight="1">
      <c r="A48" s="48"/>
      <c r="B48" s="1193"/>
      <c r="C48" s="1194"/>
      <c r="D48" s="62"/>
      <c r="E48" s="1185" t="s">
        <v>15</v>
      </c>
      <c r="F48" s="1185"/>
      <c r="G48" s="1185"/>
      <c r="H48" s="1185"/>
      <c r="I48" s="1185"/>
      <c r="J48" s="1186"/>
      <c r="K48" s="63">
        <v>4107</v>
      </c>
      <c r="L48" s="64">
        <v>4103</v>
      </c>
      <c r="M48" s="64">
        <v>3826</v>
      </c>
      <c r="N48" s="64">
        <v>3769</v>
      </c>
      <c r="O48" s="65">
        <v>3785</v>
      </c>
      <c r="P48" s="48"/>
      <c r="Q48" s="48"/>
      <c r="R48" s="48"/>
      <c r="S48" s="48"/>
      <c r="T48" s="48"/>
      <c r="U48" s="48"/>
    </row>
    <row r="49" spans="1:21" ht="30.75" customHeight="1">
      <c r="A49" s="48"/>
      <c r="B49" s="1193"/>
      <c r="C49" s="1194"/>
      <c r="D49" s="62"/>
      <c r="E49" s="1185" t="s">
        <v>16</v>
      </c>
      <c r="F49" s="1185"/>
      <c r="G49" s="1185"/>
      <c r="H49" s="1185"/>
      <c r="I49" s="1185"/>
      <c r="J49" s="1186"/>
      <c r="K49" s="63" t="s">
        <v>501</v>
      </c>
      <c r="L49" s="64" t="s">
        <v>501</v>
      </c>
      <c r="M49" s="64" t="s">
        <v>501</v>
      </c>
      <c r="N49" s="64" t="s">
        <v>501</v>
      </c>
      <c r="O49" s="65" t="s">
        <v>501</v>
      </c>
      <c r="P49" s="48"/>
      <c r="Q49" s="48"/>
      <c r="R49" s="48"/>
      <c r="S49" s="48"/>
      <c r="T49" s="48"/>
      <c r="U49" s="48"/>
    </row>
    <row r="50" spans="1:21" ht="30.75" customHeight="1">
      <c r="A50" s="48"/>
      <c r="B50" s="1193"/>
      <c r="C50" s="1194"/>
      <c r="D50" s="62"/>
      <c r="E50" s="1185" t="s">
        <v>17</v>
      </c>
      <c r="F50" s="1185"/>
      <c r="G50" s="1185"/>
      <c r="H50" s="1185"/>
      <c r="I50" s="1185"/>
      <c r="J50" s="1186"/>
      <c r="K50" s="63">
        <v>1194</v>
      </c>
      <c r="L50" s="64">
        <v>1183</v>
      </c>
      <c r="M50" s="64">
        <v>1343</v>
      </c>
      <c r="N50" s="64">
        <v>1334</v>
      </c>
      <c r="O50" s="65">
        <v>996</v>
      </c>
      <c r="P50" s="48"/>
      <c r="Q50" s="48"/>
      <c r="R50" s="48"/>
      <c r="S50" s="48"/>
      <c r="T50" s="48"/>
      <c r="U50" s="48"/>
    </row>
    <row r="51" spans="1:21" ht="30.75" customHeight="1">
      <c r="A51" s="48"/>
      <c r="B51" s="1195"/>
      <c r="C51" s="1196"/>
      <c r="D51" s="66"/>
      <c r="E51" s="1185" t="s">
        <v>18</v>
      </c>
      <c r="F51" s="1185"/>
      <c r="G51" s="1185"/>
      <c r="H51" s="1185"/>
      <c r="I51" s="1185"/>
      <c r="J51" s="1186"/>
      <c r="K51" s="63" t="s">
        <v>501</v>
      </c>
      <c r="L51" s="64" t="s">
        <v>501</v>
      </c>
      <c r="M51" s="64" t="s">
        <v>501</v>
      </c>
      <c r="N51" s="64" t="s">
        <v>501</v>
      </c>
      <c r="O51" s="65" t="s">
        <v>501</v>
      </c>
      <c r="P51" s="48"/>
      <c r="Q51" s="48"/>
      <c r="R51" s="48"/>
      <c r="S51" s="48"/>
      <c r="T51" s="48"/>
      <c r="U51" s="48"/>
    </row>
    <row r="52" spans="1:21" ht="30.75" customHeight="1">
      <c r="A52" s="48"/>
      <c r="B52" s="1183" t="s">
        <v>19</v>
      </c>
      <c r="C52" s="1184"/>
      <c r="D52" s="66"/>
      <c r="E52" s="1185" t="s">
        <v>20</v>
      </c>
      <c r="F52" s="1185"/>
      <c r="G52" s="1185"/>
      <c r="H52" s="1185"/>
      <c r="I52" s="1185"/>
      <c r="J52" s="1186"/>
      <c r="K52" s="63">
        <v>12590</v>
      </c>
      <c r="L52" s="64">
        <v>12594</v>
      </c>
      <c r="M52" s="64">
        <v>12563</v>
      </c>
      <c r="N52" s="64">
        <v>12666</v>
      </c>
      <c r="O52" s="65">
        <v>11812</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4840</v>
      </c>
      <c r="L53" s="69">
        <v>4782</v>
      </c>
      <c r="M53" s="69">
        <v>4668</v>
      </c>
      <c r="N53" s="69">
        <v>4210</v>
      </c>
      <c r="O53" s="70">
        <v>3710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4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526</v>
      </c>
      <c r="J40" s="79" t="s">
        <v>527</v>
      </c>
      <c r="K40" s="79" t="s">
        <v>528</v>
      </c>
      <c r="L40" s="79" t="s">
        <v>529</v>
      </c>
      <c r="M40" s="80" t="s">
        <v>530</v>
      </c>
    </row>
    <row r="41" spans="2:13" ht="27.75" customHeight="1">
      <c r="B41" s="1199" t="s">
        <v>24</v>
      </c>
      <c r="C41" s="1200"/>
      <c r="D41" s="81"/>
      <c r="E41" s="1205" t="s">
        <v>25</v>
      </c>
      <c r="F41" s="1205"/>
      <c r="G41" s="1205"/>
      <c r="H41" s="1206"/>
      <c r="I41" s="82">
        <v>107763</v>
      </c>
      <c r="J41" s="83">
        <v>106505</v>
      </c>
      <c r="K41" s="83">
        <v>105878</v>
      </c>
      <c r="L41" s="83">
        <v>103283</v>
      </c>
      <c r="M41" s="84">
        <v>100258</v>
      </c>
    </row>
    <row r="42" spans="2:13" ht="27.75" customHeight="1">
      <c r="B42" s="1201"/>
      <c r="C42" s="1202"/>
      <c r="D42" s="85"/>
      <c r="E42" s="1207" t="s">
        <v>26</v>
      </c>
      <c r="F42" s="1207"/>
      <c r="G42" s="1207"/>
      <c r="H42" s="1208"/>
      <c r="I42" s="86">
        <v>9414</v>
      </c>
      <c r="J42" s="87">
        <v>8228</v>
      </c>
      <c r="K42" s="87">
        <v>10334</v>
      </c>
      <c r="L42" s="87">
        <v>8991</v>
      </c>
      <c r="M42" s="88">
        <v>7642</v>
      </c>
    </row>
    <row r="43" spans="2:13" ht="27.75" customHeight="1">
      <c r="B43" s="1201"/>
      <c r="C43" s="1202"/>
      <c r="D43" s="85"/>
      <c r="E43" s="1207" t="s">
        <v>27</v>
      </c>
      <c r="F43" s="1207"/>
      <c r="G43" s="1207"/>
      <c r="H43" s="1208"/>
      <c r="I43" s="86">
        <v>39184</v>
      </c>
      <c r="J43" s="87">
        <v>37628</v>
      </c>
      <c r="K43" s="87">
        <v>35488</v>
      </c>
      <c r="L43" s="87">
        <v>33862</v>
      </c>
      <c r="M43" s="88">
        <v>34523</v>
      </c>
    </row>
    <row r="44" spans="2:13" ht="27.75" customHeight="1">
      <c r="B44" s="1201"/>
      <c r="C44" s="1202"/>
      <c r="D44" s="85"/>
      <c r="E44" s="1207" t="s">
        <v>28</v>
      </c>
      <c r="F44" s="1207"/>
      <c r="G44" s="1207"/>
      <c r="H44" s="1208"/>
      <c r="I44" s="86" t="s">
        <v>501</v>
      </c>
      <c r="J44" s="87" t="s">
        <v>501</v>
      </c>
      <c r="K44" s="87" t="s">
        <v>501</v>
      </c>
      <c r="L44" s="87" t="s">
        <v>501</v>
      </c>
      <c r="M44" s="88" t="s">
        <v>501</v>
      </c>
    </row>
    <row r="45" spans="2:13" ht="27.75" customHeight="1">
      <c r="B45" s="1201"/>
      <c r="C45" s="1202"/>
      <c r="D45" s="85"/>
      <c r="E45" s="1207" t="s">
        <v>29</v>
      </c>
      <c r="F45" s="1207"/>
      <c r="G45" s="1207"/>
      <c r="H45" s="1208"/>
      <c r="I45" s="86">
        <v>17740</v>
      </c>
      <c r="J45" s="87">
        <v>17150</v>
      </c>
      <c r="K45" s="87">
        <v>15409</v>
      </c>
      <c r="L45" s="87">
        <v>14340</v>
      </c>
      <c r="M45" s="88">
        <v>14082</v>
      </c>
    </row>
    <row r="46" spans="2:13" ht="27.75" customHeight="1">
      <c r="B46" s="1201"/>
      <c r="C46" s="1202"/>
      <c r="D46" s="85"/>
      <c r="E46" s="1207" t="s">
        <v>30</v>
      </c>
      <c r="F46" s="1207"/>
      <c r="G46" s="1207"/>
      <c r="H46" s="1208"/>
      <c r="I46" s="86">
        <v>23</v>
      </c>
      <c r="J46" s="87" t="s">
        <v>501</v>
      </c>
      <c r="K46" s="87">
        <v>9</v>
      </c>
      <c r="L46" s="87">
        <v>3</v>
      </c>
      <c r="M46" s="88">
        <v>18</v>
      </c>
    </row>
    <row r="47" spans="2:13" ht="27.75" customHeight="1">
      <c r="B47" s="1201"/>
      <c r="C47" s="1202"/>
      <c r="D47" s="85"/>
      <c r="E47" s="1207" t="s">
        <v>31</v>
      </c>
      <c r="F47" s="1207"/>
      <c r="G47" s="1207"/>
      <c r="H47" s="1208"/>
      <c r="I47" s="86" t="s">
        <v>501</v>
      </c>
      <c r="J47" s="87" t="s">
        <v>501</v>
      </c>
      <c r="K47" s="87" t="s">
        <v>501</v>
      </c>
      <c r="L47" s="87" t="s">
        <v>501</v>
      </c>
      <c r="M47" s="88" t="s">
        <v>501</v>
      </c>
    </row>
    <row r="48" spans="2:13" ht="27.75" customHeight="1">
      <c r="B48" s="1203"/>
      <c r="C48" s="1204"/>
      <c r="D48" s="85"/>
      <c r="E48" s="1207" t="s">
        <v>32</v>
      </c>
      <c r="F48" s="1207"/>
      <c r="G48" s="1207"/>
      <c r="H48" s="1208"/>
      <c r="I48" s="86" t="s">
        <v>501</v>
      </c>
      <c r="J48" s="87" t="s">
        <v>501</v>
      </c>
      <c r="K48" s="87" t="s">
        <v>501</v>
      </c>
      <c r="L48" s="87" t="s">
        <v>501</v>
      </c>
      <c r="M48" s="88" t="s">
        <v>501</v>
      </c>
    </row>
    <row r="49" spans="2:13" ht="27.75" customHeight="1">
      <c r="B49" s="1209" t="s">
        <v>33</v>
      </c>
      <c r="C49" s="1210"/>
      <c r="D49" s="89"/>
      <c r="E49" s="1207" t="s">
        <v>34</v>
      </c>
      <c r="F49" s="1207"/>
      <c r="G49" s="1207"/>
      <c r="H49" s="1208"/>
      <c r="I49" s="86">
        <v>12291</v>
      </c>
      <c r="J49" s="87">
        <v>11125</v>
      </c>
      <c r="K49" s="87">
        <v>11382</v>
      </c>
      <c r="L49" s="87">
        <v>11456</v>
      </c>
      <c r="M49" s="88">
        <v>11265</v>
      </c>
    </row>
    <row r="50" spans="2:13" ht="27.75" customHeight="1">
      <c r="B50" s="1201"/>
      <c r="C50" s="1202"/>
      <c r="D50" s="85"/>
      <c r="E50" s="1207" t="s">
        <v>35</v>
      </c>
      <c r="F50" s="1207"/>
      <c r="G50" s="1207"/>
      <c r="H50" s="1208"/>
      <c r="I50" s="86">
        <v>32860</v>
      </c>
      <c r="J50" s="87">
        <v>32927</v>
      </c>
      <c r="K50" s="87">
        <v>32185</v>
      </c>
      <c r="L50" s="87">
        <v>34306</v>
      </c>
      <c r="M50" s="88">
        <v>32959</v>
      </c>
    </row>
    <row r="51" spans="2:13" ht="27.75" customHeight="1">
      <c r="B51" s="1203"/>
      <c r="C51" s="1204"/>
      <c r="D51" s="85"/>
      <c r="E51" s="1207" t="s">
        <v>36</v>
      </c>
      <c r="F51" s="1207"/>
      <c r="G51" s="1207"/>
      <c r="H51" s="1208"/>
      <c r="I51" s="86">
        <v>92841</v>
      </c>
      <c r="J51" s="87">
        <v>92363</v>
      </c>
      <c r="K51" s="87">
        <v>91965</v>
      </c>
      <c r="L51" s="87">
        <v>89560</v>
      </c>
      <c r="M51" s="88">
        <v>86881</v>
      </c>
    </row>
    <row r="52" spans="2:13" ht="27.75" customHeight="1" thickBot="1">
      <c r="B52" s="1211" t="s">
        <v>37</v>
      </c>
      <c r="C52" s="1212"/>
      <c r="D52" s="90"/>
      <c r="E52" s="1213" t="s">
        <v>38</v>
      </c>
      <c r="F52" s="1213"/>
      <c r="G52" s="1213"/>
      <c r="H52" s="1214"/>
      <c r="I52" s="91">
        <v>36133</v>
      </c>
      <c r="J52" s="92">
        <v>33095</v>
      </c>
      <c r="K52" s="92">
        <v>31586</v>
      </c>
      <c r="L52" s="92">
        <v>25157</v>
      </c>
      <c r="M52" s="93">
        <v>25417</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G1" zoomScaleNormal="100" zoomScaleSheetLayoutView="55" workbookViewId="0">
      <selection activeCell="G70" sqref="G70"/>
    </sheetView>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567</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567</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568</v>
      </c>
      <c r="C41" s="246"/>
      <c r="D41" s="246"/>
      <c r="E41" s="246"/>
      <c r="F41" s="246"/>
      <c r="G41" s="246"/>
      <c r="H41" s="246"/>
      <c r="I41" s="246"/>
      <c r="J41" s="246"/>
      <c r="K41" s="246"/>
      <c r="L41" s="246"/>
      <c r="M41" s="246"/>
      <c r="N41" s="246"/>
      <c r="O41" s="246"/>
      <c r="P41" s="247"/>
    </row>
    <row r="42" spans="2:17">
      <c r="B42" s="248"/>
      <c r="C42" s="244"/>
      <c r="D42" s="244"/>
      <c r="E42" s="244"/>
      <c r="F42" s="244"/>
      <c r="G42" s="351" t="s">
        <v>569</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570</v>
      </c>
    </row>
    <row r="50" spans="1:17">
      <c r="B50" s="248"/>
      <c r="C50" s="244"/>
      <c r="D50" s="244"/>
      <c r="E50" s="244"/>
      <c r="F50" s="244"/>
      <c r="G50" s="1224"/>
      <c r="H50" s="1225"/>
      <c r="I50" s="1225"/>
      <c r="J50" s="1226"/>
      <c r="K50" s="354" t="s">
        <v>526</v>
      </c>
      <c r="L50" s="354" t="s">
        <v>527</v>
      </c>
      <c r="M50" s="354" t="s">
        <v>528</v>
      </c>
      <c r="N50" s="354" t="s">
        <v>529</v>
      </c>
      <c r="O50" s="354" t="s">
        <v>530</v>
      </c>
    </row>
    <row r="51" spans="1:17">
      <c r="B51" s="248"/>
      <c r="C51" s="244"/>
      <c r="D51" s="244"/>
      <c r="E51" s="244"/>
      <c r="F51" s="244"/>
      <c r="G51" s="1227" t="s">
        <v>571</v>
      </c>
      <c r="H51" s="1228"/>
      <c r="I51" s="1233" t="s">
        <v>572</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573</v>
      </c>
      <c r="J53" s="1237"/>
      <c r="K53" s="1238"/>
      <c r="L53" s="1238"/>
      <c r="M53" s="1238"/>
      <c r="N53" s="1238"/>
      <c r="O53" s="1238"/>
    </row>
    <row r="54" spans="1:17">
      <c r="A54" s="355"/>
      <c r="B54" s="248"/>
      <c r="C54" s="244"/>
      <c r="D54" s="244"/>
      <c r="E54" s="244"/>
      <c r="F54" s="244"/>
      <c r="G54" s="1231"/>
      <c r="H54" s="1232"/>
      <c r="I54" s="1237"/>
      <c r="J54" s="1237"/>
      <c r="K54" s="1239"/>
      <c r="L54" s="1239"/>
      <c r="M54" s="1239"/>
      <c r="N54" s="1239"/>
      <c r="O54" s="1239"/>
    </row>
    <row r="55" spans="1:17">
      <c r="A55" s="355"/>
      <c r="B55" s="248"/>
      <c r="C55" s="244"/>
      <c r="D55" s="244"/>
      <c r="E55" s="244"/>
      <c r="F55" s="244"/>
      <c r="G55" s="1240" t="s">
        <v>574</v>
      </c>
      <c r="H55" s="1241"/>
      <c r="I55" s="1237" t="s">
        <v>572</v>
      </c>
      <c r="J55" s="1237"/>
      <c r="K55" s="1235"/>
      <c r="L55" s="1235"/>
      <c r="M55" s="1235"/>
      <c r="N55" s="1235"/>
      <c r="O55" s="1235"/>
    </row>
    <row r="56" spans="1:17">
      <c r="A56" s="355"/>
      <c r="B56" s="248"/>
      <c r="C56" s="244"/>
      <c r="D56" s="244"/>
      <c r="E56" s="244"/>
      <c r="F56" s="244"/>
      <c r="G56" s="1242"/>
      <c r="H56" s="1243"/>
      <c r="I56" s="1237"/>
      <c r="J56" s="1237"/>
      <c r="K56" s="1236"/>
      <c r="L56" s="1236"/>
      <c r="M56" s="1236"/>
      <c r="N56" s="1236"/>
      <c r="O56" s="1236"/>
    </row>
    <row r="57" spans="1:17" s="355" customFormat="1">
      <c r="B57" s="356"/>
      <c r="C57" s="352"/>
      <c r="D57" s="352"/>
      <c r="E57" s="352"/>
      <c r="F57" s="352"/>
      <c r="G57" s="1242"/>
      <c r="H57" s="1243"/>
      <c r="I57" s="1246" t="s">
        <v>575</v>
      </c>
      <c r="J57" s="1246"/>
      <c r="K57" s="1238"/>
      <c r="L57" s="1238"/>
      <c r="M57" s="1238"/>
      <c r="N57" s="1238"/>
      <c r="O57" s="1238"/>
      <c r="P57" s="357"/>
      <c r="Q57" s="356"/>
    </row>
    <row r="58" spans="1:17" s="355" customFormat="1">
      <c r="A58" s="243"/>
      <c r="B58" s="356"/>
      <c r="C58" s="352"/>
      <c r="D58" s="352"/>
      <c r="E58" s="352"/>
      <c r="F58" s="352"/>
      <c r="G58" s="1244"/>
      <c r="H58" s="1245"/>
      <c r="I58" s="1246"/>
      <c r="J58" s="1246"/>
      <c r="K58" s="1239"/>
      <c r="L58" s="1239"/>
      <c r="M58" s="1239"/>
      <c r="N58" s="1239"/>
      <c r="O58" s="1239"/>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576</v>
      </c>
      <c r="C63" s="244"/>
      <c r="D63" s="244"/>
      <c r="E63" s="244"/>
      <c r="F63" s="244"/>
      <c r="G63" s="244"/>
      <c r="H63" s="244"/>
      <c r="I63" s="244"/>
      <c r="J63" s="244"/>
      <c r="K63" s="244"/>
      <c r="L63" s="244"/>
      <c r="M63" s="244"/>
      <c r="N63" s="244"/>
      <c r="O63" s="244"/>
    </row>
    <row r="64" spans="1:17">
      <c r="B64" s="248"/>
      <c r="C64" s="244"/>
      <c r="D64" s="244"/>
      <c r="E64" s="244"/>
      <c r="F64" s="244"/>
      <c r="G64" s="351" t="s">
        <v>569</v>
      </c>
      <c r="I64" s="352"/>
      <c r="J64" s="352"/>
      <c r="K64" s="352"/>
      <c r="L64" s="244"/>
      <c r="M64" s="244"/>
      <c r="N64" s="244"/>
      <c r="O64" s="244"/>
    </row>
    <row r="65" spans="2:30">
      <c r="B65" s="248"/>
      <c r="C65" s="244"/>
      <c r="D65" s="244"/>
      <c r="E65" s="244"/>
      <c r="F65" s="244"/>
      <c r="G65" s="1247" t="s">
        <v>579</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577</v>
      </c>
      <c r="I71" s="368"/>
      <c r="J71" s="364"/>
      <c r="K71" s="364"/>
      <c r="L71" s="365"/>
      <c r="M71" s="364"/>
      <c r="N71" s="365"/>
      <c r="O71" s="366"/>
    </row>
    <row r="72" spans="2:30">
      <c r="B72" s="248"/>
      <c r="C72" s="244"/>
      <c r="D72" s="244"/>
      <c r="E72" s="244"/>
      <c r="F72" s="244"/>
      <c r="G72" s="1224"/>
      <c r="H72" s="1225"/>
      <c r="I72" s="1225"/>
      <c r="J72" s="1226"/>
      <c r="K72" s="354" t="s">
        <v>526</v>
      </c>
      <c r="L72" s="354" t="s">
        <v>527</v>
      </c>
      <c r="M72" s="354" t="s">
        <v>528</v>
      </c>
      <c r="N72" s="354" t="s">
        <v>529</v>
      </c>
      <c r="O72" s="354" t="s">
        <v>530</v>
      </c>
    </row>
    <row r="73" spans="2:30">
      <c r="B73" s="248"/>
      <c r="C73" s="244"/>
      <c r="D73" s="244"/>
      <c r="E73" s="244"/>
      <c r="F73" s="244"/>
      <c r="G73" s="1227" t="s">
        <v>571</v>
      </c>
      <c r="H73" s="1228"/>
      <c r="I73" s="1233" t="s">
        <v>572</v>
      </c>
      <c r="J73" s="1233"/>
      <c r="K73" s="1248">
        <v>57.1</v>
      </c>
      <c r="L73" s="1248">
        <v>52</v>
      </c>
      <c r="M73" s="1236">
        <v>49.3</v>
      </c>
      <c r="N73" s="1236">
        <v>39.799999999999997</v>
      </c>
      <c r="O73" s="1236">
        <v>40.1</v>
      </c>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578</v>
      </c>
      <c r="J75" s="1237"/>
      <c r="K75" s="1249">
        <v>8.6</v>
      </c>
      <c r="L75" s="1249">
        <v>8.1</v>
      </c>
      <c r="M75" s="1249">
        <v>7.4</v>
      </c>
      <c r="N75" s="1249">
        <v>7.1</v>
      </c>
      <c r="O75" s="1249">
        <v>6.6</v>
      </c>
      <c r="U75" s="243">
        <v>81.2</v>
      </c>
      <c r="W75" s="243">
        <v>87.2</v>
      </c>
      <c r="Y75" s="243">
        <v>99.8</v>
      </c>
      <c r="AA75" s="243">
        <v>109.5</v>
      </c>
      <c r="AC75" s="243">
        <v>115.2</v>
      </c>
    </row>
    <row r="76" spans="2:30">
      <c r="B76" s="248"/>
      <c r="C76" s="244"/>
      <c r="D76" s="244"/>
      <c r="E76" s="244"/>
      <c r="F76" s="244"/>
      <c r="G76" s="1231"/>
      <c r="H76" s="1232"/>
      <c r="I76" s="1237"/>
      <c r="J76" s="1237"/>
      <c r="K76" s="1239"/>
      <c r="L76" s="1239"/>
      <c r="M76" s="1239"/>
      <c r="N76" s="1239"/>
      <c r="O76" s="1239"/>
    </row>
    <row r="77" spans="2:30">
      <c r="B77" s="248"/>
      <c r="C77" s="244"/>
      <c r="D77" s="244"/>
      <c r="E77" s="244"/>
      <c r="F77" s="244"/>
      <c r="G77" s="1240" t="s">
        <v>574</v>
      </c>
      <c r="H77" s="1241"/>
      <c r="I77" s="1237" t="s">
        <v>572</v>
      </c>
      <c r="J77" s="1237"/>
      <c r="K77" s="1248">
        <v>74</v>
      </c>
      <c r="L77" s="1248">
        <v>62.7</v>
      </c>
      <c r="M77" s="1236">
        <v>54.4</v>
      </c>
      <c r="N77" s="1236">
        <v>47</v>
      </c>
      <c r="O77" s="1236">
        <v>41.4</v>
      </c>
      <c r="R77" s="243">
        <v>12.3</v>
      </c>
      <c r="T77" s="243">
        <v>11.1</v>
      </c>
    </row>
    <row r="78" spans="2:30">
      <c r="B78" s="248"/>
      <c r="C78" s="244"/>
      <c r="D78" s="244"/>
      <c r="E78" s="244"/>
      <c r="F78" s="244"/>
      <c r="G78" s="1242"/>
      <c r="H78" s="1243"/>
      <c r="I78" s="1237"/>
      <c r="J78" s="1237"/>
      <c r="K78" s="1248"/>
      <c r="L78" s="1248"/>
      <c r="M78" s="1236"/>
      <c r="N78" s="1236"/>
      <c r="O78" s="1236"/>
    </row>
    <row r="79" spans="2:30">
      <c r="B79" s="248"/>
      <c r="C79" s="244"/>
      <c r="D79" s="244"/>
      <c r="E79" s="244"/>
      <c r="F79" s="244"/>
      <c r="G79" s="1242"/>
      <c r="H79" s="1243"/>
      <c r="I79" s="1250" t="s">
        <v>578</v>
      </c>
      <c r="J79" s="1246"/>
      <c r="K79" s="1251">
        <v>9.1999999999999993</v>
      </c>
      <c r="L79" s="1251">
        <v>8.6</v>
      </c>
      <c r="M79" s="1251">
        <v>8.1</v>
      </c>
      <c r="N79" s="1251">
        <v>7.3</v>
      </c>
      <c r="O79" s="1251">
        <v>6.7</v>
      </c>
      <c r="V79" s="243">
        <v>53.5</v>
      </c>
      <c r="X79" s="243">
        <v>48.2</v>
      </c>
      <c r="Z79" s="243">
        <v>34.200000000000003</v>
      </c>
      <c r="AB79" s="243">
        <v>30.3</v>
      </c>
      <c r="AD79" s="243">
        <v>28.9</v>
      </c>
    </row>
    <row r="80" spans="2:30">
      <c r="B80" s="248"/>
      <c r="C80" s="244"/>
      <c r="D80" s="244"/>
      <c r="E80" s="244"/>
      <c r="F80" s="244"/>
      <c r="G80" s="1244"/>
      <c r="H80" s="1245"/>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52" zoomScaleNormal="100" zoomScaleSheetLayoutView="70" workbookViewId="0">
      <selection activeCell="D24" sqref="D24"/>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43" zoomScaleNormal="100" zoomScaleSheetLayoutView="55" workbookViewId="0">
      <selection activeCell="D112" sqref="D112"/>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525</v>
      </c>
      <c r="G2" s="111"/>
      <c r="H2" s="112"/>
    </row>
    <row r="3" spans="1:8">
      <c r="A3" s="108" t="s">
        <v>518</v>
      </c>
      <c r="B3" s="113"/>
      <c r="C3" s="114"/>
      <c r="D3" s="115">
        <v>36156</v>
      </c>
      <c r="E3" s="116"/>
      <c r="F3" s="117">
        <v>43858</v>
      </c>
      <c r="G3" s="118"/>
      <c r="H3" s="119"/>
    </row>
    <row r="4" spans="1:8">
      <c r="A4" s="120"/>
      <c r="B4" s="121"/>
      <c r="C4" s="122"/>
      <c r="D4" s="123">
        <v>21212</v>
      </c>
      <c r="E4" s="124"/>
      <c r="F4" s="125">
        <v>23714</v>
      </c>
      <c r="G4" s="126"/>
      <c r="H4" s="127"/>
    </row>
    <row r="5" spans="1:8">
      <c r="A5" s="108" t="s">
        <v>520</v>
      </c>
      <c r="B5" s="113"/>
      <c r="C5" s="114"/>
      <c r="D5" s="115">
        <v>40360</v>
      </c>
      <c r="E5" s="116"/>
      <c r="F5" s="117">
        <v>41705</v>
      </c>
      <c r="G5" s="118"/>
      <c r="H5" s="119"/>
    </row>
    <row r="6" spans="1:8">
      <c r="A6" s="120"/>
      <c r="B6" s="121"/>
      <c r="C6" s="122"/>
      <c r="D6" s="123">
        <v>26198</v>
      </c>
      <c r="E6" s="124"/>
      <c r="F6" s="125">
        <v>22742</v>
      </c>
      <c r="G6" s="126"/>
      <c r="H6" s="127"/>
    </row>
    <row r="7" spans="1:8">
      <c r="A7" s="108" t="s">
        <v>521</v>
      </c>
      <c r="B7" s="113"/>
      <c r="C7" s="114"/>
      <c r="D7" s="115">
        <v>47201</v>
      </c>
      <c r="E7" s="116"/>
      <c r="F7" s="117">
        <v>47677</v>
      </c>
      <c r="G7" s="118"/>
      <c r="H7" s="119"/>
    </row>
    <row r="8" spans="1:8">
      <c r="A8" s="120"/>
      <c r="B8" s="121"/>
      <c r="C8" s="122"/>
      <c r="D8" s="123">
        <v>21877</v>
      </c>
      <c r="E8" s="124"/>
      <c r="F8" s="125">
        <v>23360</v>
      </c>
      <c r="G8" s="126"/>
      <c r="H8" s="127"/>
    </row>
    <row r="9" spans="1:8">
      <c r="A9" s="108" t="s">
        <v>522</v>
      </c>
      <c r="B9" s="113"/>
      <c r="C9" s="114"/>
      <c r="D9" s="115">
        <v>48009</v>
      </c>
      <c r="E9" s="116"/>
      <c r="F9" s="117">
        <v>51613</v>
      </c>
      <c r="G9" s="118"/>
      <c r="H9" s="119"/>
    </row>
    <row r="10" spans="1:8">
      <c r="A10" s="120"/>
      <c r="B10" s="121"/>
      <c r="C10" s="122"/>
      <c r="D10" s="123">
        <v>26534</v>
      </c>
      <c r="E10" s="124"/>
      <c r="F10" s="125">
        <v>25872</v>
      </c>
      <c r="G10" s="126"/>
      <c r="H10" s="127"/>
    </row>
    <row r="11" spans="1:8">
      <c r="A11" s="108" t="s">
        <v>523</v>
      </c>
      <c r="B11" s="113"/>
      <c r="C11" s="114"/>
      <c r="D11" s="115">
        <v>36252</v>
      </c>
      <c r="E11" s="116"/>
      <c r="F11" s="117">
        <v>50880</v>
      </c>
      <c r="G11" s="118"/>
      <c r="H11" s="119"/>
    </row>
    <row r="12" spans="1:8">
      <c r="A12" s="120"/>
      <c r="B12" s="121"/>
      <c r="C12" s="128"/>
      <c r="D12" s="123">
        <v>23979</v>
      </c>
      <c r="E12" s="124"/>
      <c r="F12" s="125">
        <v>27819</v>
      </c>
      <c r="G12" s="126"/>
      <c r="H12" s="127"/>
    </row>
    <row r="13" spans="1:8">
      <c r="A13" s="108"/>
      <c r="B13" s="113"/>
      <c r="C13" s="129"/>
      <c r="D13" s="130">
        <v>41596</v>
      </c>
      <c r="E13" s="131"/>
      <c r="F13" s="132">
        <v>47147</v>
      </c>
      <c r="G13" s="133"/>
      <c r="H13" s="119"/>
    </row>
    <row r="14" spans="1:8">
      <c r="A14" s="120"/>
      <c r="B14" s="121"/>
      <c r="C14" s="122"/>
      <c r="D14" s="123">
        <v>23960</v>
      </c>
      <c r="E14" s="124"/>
      <c r="F14" s="125">
        <v>24701</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5.87</v>
      </c>
      <c r="C19" s="134">
        <f>ROUND(VALUE(SUBSTITUTE(実質収支比率等に係る経年分析!G$48,"▲","-")),2)</f>
        <v>5.24</v>
      </c>
      <c r="D19" s="134">
        <f>ROUND(VALUE(SUBSTITUTE(実質収支比率等に係る経年分析!H$48,"▲","-")),2)</f>
        <v>6.31</v>
      </c>
      <c r="E19" s="134">
        <f>ROUND(VALUE(SUBSTITUTE(実質収支比率等に係る経年分析!I$48,"▲","-")),2)</f>
        <v>5.72</v>
      </c>
      <c r="F19" s="134">
        <f>ROUND(VALUE(SUBSTITUTE(実質収支比率等に係る経年分析!J$48,"▲","-")),2)</f>
        <v>5.89</v>
      </c>
    </row>
    <row r="20" spans="1:11">
      <c r="A20" s="134" t="s">
        <v>43</v>
      </c>
      <c r="B20" s="134">
        <f>ROUND(VALUE(SUBSTITUTE(実質収支比率等に係る経年分析!F$47,"▲","-")),2)</f>
        <v>12.53</v>
      </c>
      <c r="C20" s="134">
        <f>ROUND(VALUE(SUBSTITUTE(実質収支比率等に係る経年分析!G$47,"▲","-")),2)</f>
        <v>10.96</v>
      </c>
      <c r="D20" s="134">
        <f>ROUND(VALUE(SUBSTITUTE(実質収支比率等に係る経年分析!H$47,"▲","-")),2)</f>
        <v>11.08</v>
      </c>
      <c r="E20" s="134">
        <f>ROUND(VALUE(SUBSTITUTE(実質収支比率等に係る経年分析!I$47,"▲","-")),2)</f>
        <v>11.18</v>
      </c>
      <c r="F20" s="134">
        <f>ROUND(VALUE(SUBSTITUTE(実質収支比率等に係る経年分析!J$47,"▲","-")),2)</f>
        <v>10</v>
      </c>
    </row>
    <row r="21" spans="1:11">
      <c r="A21" s="134" t="s">
        <v>44</v>
      </c>
      <c r="B21" s="134">
        <f>IF(ISNUMBER(VALUE(SUBSTITUTE(実質収支比率等に係る経年分析!F$49,"▲","-"))),ROUND(VALUE(SUBSTITUTE(実質収支比率等に係る経年分析!F$49,"▲","-")),2),NA())</f>
        <v>-1.73</v>
      </c>
      <c r="C21" s="134">
        <f>IF(ISNUMBER(VALUE(SUBSTITUTE(実質収支比率等に係る経年分析!G$49,"▲","-"))),ROUND(VALUE(SUBSTITUTE(実質収支比率等に係る経年分析!G$49,"▲","-")),2),NA())</f>
        <v>-5.01</v>
      </c>
      <c r="D21" s="134">
        <f>IF(ISNUMBER(VALUE(SUBSTITUTE(実質収支比率等に係る経年分析!H$49,"▲","-"))),ROUND(VALUE(SUBSTITUTE(実質収支比率等に係る経年分析!H$49,"▲","-")),2),NA())</f>
        <v>-1.29</v>
      </c>
      <c r="E21" s="134">
        <f>IF(ISNUMBER(VALUE(SUBSTITUTE(実質収支比率等に係る経年分析!I$49,"▲","-"))),ROUND(VALUE(SUBSTITUTE(実質収支比率等に係る経年分析!I$49,"▲","-")),2),NA())</f>
        <v>-3.82</v>
      </c>
      <c r="F21" s="134">
        <f>IF(ISNUMBER(VALUE(SUBSTITUTE(実質収支比率等に係る経年分析!J$49,"▲","-"))),ROUND(VALUE(SUBSTITUTE(実質収支比率等に係る経年分析!J$49,"▲","-")),2),NA())</f>
        <v>-4.0599999999999996</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0.06</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7.0000000000000007E-2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0.04</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0.02</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公共駐車場事業特別会計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c r="A30" s="135" t="str">
        <f>IF(連結実質赤字比率に係る赤字・黒字の構成分析!C$40="",NA(),連結実質赤字比率に係る赤字・黒字の構成分析!C$40)</f>
        <v>介護保険特別会計</v>
      </c>
      <c r="B30" s="135">
        <f>IF(ROUND(VALUE(SUBSTITUTE(連結実質赤字比率に係る赤字・黒字の構成分析!F$40,"▲", "-")), 2) &lt; 0, ABS(ROUND(VALUE(SUBSTITUTE(連結実質赤字比率に係る赤字・黒字の構成分析!F$40,"▲", "-")), 2)), NA())</f>
        <v>0.02</v>
      </c>
      <c r="C30" s="135" t="e">
        <f>IF(ROUND(VALUE(SUBSTITUTE(連結実質赤字比率に係る赤字・黒字の構成分析!F$40,"▲", "-")), 2) &gt;= 0, ABS(ROUND(VALUE(SUBSTITUTE(連結実質赤字比率に係る赤字・黒字の構成分析!F$40,"▲", "-")), 2)), NA())</f>
        <v>#N/A</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0.37</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0.18</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0.28000000000000003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0.82</v>
      </c>
    </row>
    <row r="31" spans="1:11">
      <c r="A31" s="135" t="str">
        <f>IF(連結実質赤字比率に係る赤字・黒字の構成分析!C$39="",NA(),連結実質赤字比率に係る赤字・黒字の構成分析!C$39)</f>
        <v>競輪事業特別会計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1.32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1.3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1.36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1.6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1.72</v>
      </c>
    </row>
    <row r="32" spans="1:11">
      <c r="A32" s="135" t="str">
        <f>IF(連結実質赤字比率に係る赤字・黒字の構成分析!C$38="",NA(),連結実質赤字比率に係る赤字・黒字の構成分析!C$38)</f>
        <v>国民健康保険事業特別会計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2.15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2.56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2.5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2.4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2.08</v>
      </c>
    </row>
    <row r="33" spans="1:16">
      <c r="A33" s="135" t="str">
        <f>IF(連結実質赤字比率に係る赤字・黒字の構成分析!C$37="",NA(),連結実質赤字比率に係る赤字・黒字の構成分析!C$37)</f>
        <v>下水道事業会計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2.04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2.06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2.0099999999999998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2.09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2.3199999999999998</v>
      </c>
    </row>
    <row r="34" spans="1:16">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4.1100000000000003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3.94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3.86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4.3</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5.83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5.18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6.25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5.68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5.87</v>
      </c>
    </row>
    <row r="36" spans="1:16">
      <c r="A36" s="135" t="str">
        <f>IF(連結実質赤字比率に係る赤字・黒字の構成分析!C$34="",NA(),連結実質赤字比率に係る赤字・黒字の構成分析!C$34)</f>
        <v>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7.42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8.93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9.5399999999999991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11.32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13.12</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12590</v>
      </c>
      <c r="E42" s="136"/>
      <c r="F42" s="136"/>
      <c r="G42" s="136">
        <f>'実質公債費比率（分子）の構造'!L$52</f>
        <v>12594</v>
      </c>
      <c r="H42" s="136"/>
      <c r="I42" s="136"/>
      <c r="J42" s="136">
        <f>'実質公債費比率（分子）の構造'!M$52</f>
        <v>12563</v>
      </c>
      <c r="K42" s="136"/>
      <c r="L42" s="136"/>
      <c r="M42" s="136">
        <f>'実質公債費比率（分子）の構造'!N$52</f>
        <v>12666</v>
      </c>
      <c r="N42" s="136"/>
      <c r="O42" s="136"/>
      <c r="P42" s="136">
        <f>'実質公債費比率（分子）の構造'!O$52</f>
        <v>11812</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1194</v>
      </c>
      <c r="C44" s="136"/>
      <c r="D44" s="136"/>
      <c r="E44" s="136">
        <f>'実質公債費比率（分子）の構造'!L$50</f>
        <v>1183</v>
      </c>
      <c r="F44" s="136"/>
      <c r="G44" s="136"/>
      <c r="H44" s="136">
        <f>'実質公債費比率（分子）の構造'!M$50</f>
        <v>1343</v>
      </c>
      <c r="I44" s="136"/>
      <c r="J44" s="136"/>
      <c r="K44" s="136">
        <f>'実質公債費比率（分子）の構造'!N$50</f>
        <v>1334</v>
      </c>
      <c r="L44" s="136"/>
      <c r="M44" s="136"/>
      <c r="N44" s="136">
        <f>'実質公債費比率（分子）の構造'!O$50</f>
        <v>996</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4107</v>
      </c>
      <c r="C46" s="136"/>
      <c r="D46" s="136"/>
      <c r="E46" s="136">
        <f>'実質公債費比率（分子）の構造'!L$48</f>
        <v>4103</v>
      </c>
      <c r="F46" s="136"/>
      <c r="G46" s="136"/>
      <c r="H46" s="136">
        <f>'実質公債費比率（分子）の構造'!M$48</f>
        <v>3826</v>
      </c>
      <c r="I46" s="136"/>
      <c r="J46" s="136"/>
      <c r="K46" s="136">
        <f>'実質公債費比率（分子）の構造'!N$48</f>
        <v>3769</v>
      </c>
      <c r="L46" s="136"/>
      <c r="M46" s="136"/>
      <c r="N46" s="136">
        <f>'実質公債費比率（分子）の構造'!O$48</f>
        <v>3785</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12129</v>
      </c>
      <c r="C49" s="136"/>
      <c r="D49" s="136"/>
      <c r="E49" s="136">
        <f>'実質公債費比率（分子）の構造'!L$45</f>
        <v>12090</v>
      </c>
      <c r="F49" s="136"/>
      <c r="G49" s="136"/>
      <c r="H49" s="136">
        <f>'実質公債費比率（分子）の構造'!M$45</f>
        <v>12062</v>
      </c>
      <c r="I49" s="136"/>
      <c r="J49" s="136"/>
      <c r="K49" s="136">
        <f>'実質公債費比率（分子）の構造'!N$45</f>
        <v>11773</v>
      </c>
      <c r="L49" s="136"/>
      <c r="M49" s="136"/>
      <c r="N49" s="136">
        <f>'実質公債費比率（分子）の構造'!O$45</f>
        <v>10741</v>
      </c>
      <c r="O49" s="136"/>
      <c r="P49" s="136"/>
    </row>
    <row r="50" spans="1:16">
      <c r="A50" s="136" t="s">
        <v>59</v>
      </c>
      <c r="B50" s="136" t="e">
        <f>NA()</f>
        <v>#N/A</v>
      </c>
      <c r="C50" s="136">
        <f>IF(ISNUMBER('実質公債費比率（分子）の構造'!K$53),'実質公債費比率（分子）の構造'!K$53,NA())</f>
        <v>4840</v>
      </c>
      <c r="D50" s="136" t="e">
        <f>NA()</f>
        <v>#N/A</v>
      </c>
      <c r="E50" s="136" t="e">
        <f>NA()</f>
        <v>#N/A</v>
      </c>
      <c r="F50" s="136">
        <f>IF(ISNUMBER('実質公債費比率（分子）の構造'!L$53),'実質公債費比率（分子）の構造'!L$53,NA())</f>
        <v>4782</v>
      </c>
      <c r="G50" s="136" t="e">
        <f>NA()</f>
        <v>#N/A</v>
      </c>
      <c r="H50" s="136" t="e">
        <f>NA()</f>
        <v>#N/A</v>
      </c>
      <c r="I50" s="136">
        <f>IF(ISNUMBER('実質公債費比率（分子）の構造'!M$53),'実質公債費比率（分子）の構造'!M$53,NA())</f>
        <v>4668</v>
      </c>
      <c r="J50" s="136" t="e">
        <f>NA()</f>
        <v>#N/A</v>
      </c>
      <c r="K50" s="136" t="e">
        <f>NA()</f>
        <v>#N/A</v>
      </c>
      <c r="L50" s="136">
        <f>IF(ISNUMBER('実質公債費比率（分子）の構造'!N$53),'実質公債費比率（分子）の構造'!N$53,NA())</f>
        <v>4210</v>
      </c>
      <c r="M50" s="136" t="e">
        <f>NA()</f>
        <v>#N/A</v>
      </c>
      <c r="N50" s="136" t="e">
        <f>NA()</f>
        <v>#N/A</v>
      </c>
      <c r="O50" s="136">
        <f>IF(ISNUMBER('実質公債費比率（分子）の構造'!O$53),'実質公債費比率（分子）の構造'!O$53,NA())</f>
        <v>3710</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92841</v>
      </c>
      <c r="E56" s="135"/>
      <c r="F56" s="135"/>
      <c r="G56" s="135">
        <f>'将来負担比率（分子）の構造'!J$51</f>
        <v>92363</v>
      </c>
      <c r="H56" s="135"/>
      <c r="I56" s="135"/>
      <c r="J56" s="135">
        <f>'将来負担比率（分子）の構造'!K$51</f>
        <v>91965</v>
      </c>
      <c r="K56" s="135"/>
      <c r="L56" s="135"/>
      <c r="M56" s="135">
        <f>'将来負担比率（分子）の構造'!L$51</f>
        <v>89560</v>
      </c>
      <c r="N56" s="135"/>
      <c r="O56" s="135"/>
      <c r="P56" s="135">
        <f>'将来負担比率（分子）の構造'!M$51</f>
        <v>86881</v>
      </c>
    </row>
    <row r="57" spans="1:16">
      <c r="A57" s="135" t="s">
        <v>35</v>
      </c>
      <c r="B57" s="135"/>
      <c r="C57" s="135"/>
      <c r="D57" s="135">
        <f>'将来負担比率（分子）の構造'!I$50</f>
        <v>32860</v>
      </c>
      <c r="E57" s="135"/>
      <c r="F57" s="135"/>
      <c r="G57" s="135">
        <f>'将来負担比率（分子）の構造'!J$50</f>
        <v>32927</v>
      </c>
      <c r="H57" s="135"/>
      <c r="I57" s="135"/>
      <c r="J57" s="135">
        <f>'将来負担比率（分子）の構造'!K$50</f>
        <v>32185</v>
      </c>
      <c r="K57" s="135"/>
      <c r="L57" s="135"/>
      <c r="M57" s="135">
        <f>'将来負担比率（分子）の構造'!L$50</f>
        <v>34306</v>
      </c>
      <c r="N57" s="135"/>
      <c r="O57" s="135"/>
      <c r="P57" s="135">
        <f>'将来負担比率（分子）の構造'!M$50</f>
        <v>32959</v>
      </c>
    </row>
    <row r="58" spans="1:16">
      <c r="A58" s="135" t="s">
        <v>34</v>
      </c>
      <c r="B58" s="135"/>
      <c r="C58" s="135"/>
      <c r="D58" s="135">
        <f>'将来負担比率（分子）の構造'!I$49</f>
        <v>12291</v>
      </c>
      <c r="E58" s="135"/>
      <c r="F58" s="135"/>
      <c r="G58" s="135">
        <f>'将来負担比率（分子）の構造'!J$49</f>
        <v>11125</v>
      </c>
      <c r="H58" s="135"/>
      <c r="I58" s="135"/>
      <c r="J58" s="135">
        <f>'将来負担比率（分子）の構造'!K$49</f>
        <v>11382</v>
      </c>
      <c r="K58" s="135"/>
      <c r="L58" s="135"/>
      <c r="M58" s="135">
        <f>'将来負担比率（分子）の構造'!L$49</f>
        <v>11456</v>
      </c>
      <c r="N58" s="135"/>
      <c r="O58" s="135"/>
      <c r="P58" s="135">
        <f>'将来負担比率（分子）の構造'!M$49</f>
        <v>11265</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23</v>
      </c>
      <c r="C61" s="135"/>
      <c r="D61" s="135"/>
      <c r="E61" s="135" t="str">
        <f>'将来負担比率（分子）の構造'!J$46</f>
        <v>-</v>
      </c>
      <c r="F61" s="135"/>
      <c r="G61" s="135"/>
      <c r="H61" s="135">
        <f>'将来負担比率（分子）の構造'!K$46</f>
        <v>9</v>
      </c>
      <c r="I61" s="135"/>
      <c r="J61" s="135"/>
      <c r="K61" s="135">
        <f>'将来負担比率（分子）の構造'!L$46</f>
        <v>3</v>
      </c>
      <c r="L61" s="135"/>
      <c r="M61" s="135"/>
      <c r="N61" s="135">
        <f>'将来負担比率（分子）の構造'!M$46</f>
        <v>18</v>
      </c>
      <c r="O61" s="135"/>
      <c r="P61" s="135"/>
    </row>
    <row r="62" spans="1:16">
      <c r="A62" s="135" t="s">
        <v>29</v>
      </c>
      <c r="B62" s="135">
        <f>'将来負担比率（分子）の構造'!I$45</f>
        <v>17740</v>
      </c>
      <c r="C62" s="135"/>
      <c r="D62" s="135"/>
      <c r="E62" s="135">
        <f>'将来負担比率（分子）の構造'!J$45</f>
        <v>17150</v>
      </c>
      <c r="F62" s="135"/>
      <c r="G62" s="135"/>
      <c r="H62" s="135">
        <f>'将来負担比率（分子）の構造'!K$45</f>
        <v>15409</v>
      </c>
      <c r="I62" s="135"/>
      <c r="J62" s="135"/>
      <c r="K62" s="135">
        <f>'将来負担比率（分子）の構造'!L$45</f>
        <v>14340</v>
      </c>
      <c r="L62" s="135"/>
      <c r="M62" s="135"/>
      <c r="N62" s="135">
        <f>'将来負担比率（分子）の構造'!M$45</f>
        <v>14082</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39184</v>
      </c>
      <c r="C64" s="135"/>
      <c r="D64" s="135"/>
      <c r="E64" s="135">
        <f>'将来負担比率（分子）の構造'!J$43</f>
        <v>37628</v>
      </c>
      <c r="F64" s="135"/>
      <c r="G64" s="135"/>
      <c r="H64" s="135">
        <f>'将来負担比率（分子）の構造'!K$43</f>
        <v>35488</v>
      </c>
      <c r="I64" s="135"/>
      <c r="J64" s="135"/>
      <c r="K64" s="135">
        <f>'将来負担比率（分子）の構造'!L$43</f>
        <v>33862</v>
      </c>
      <c r="L64" s="135"/>
      <c r="M64" s="135"/>
      <c r="N64" s="135">
        <f>'将来負担比率（分子）の構造'!M$43</f>
        <v>34523</v>
      </c>
      <c r="O64" s="135"/>
      <c r="P64" s="135"/>
    </row>
    <row r="65" spans="1:16">
      <c r="A65" s="135" t="s">
        <v>26</v>
      </c>
      <c r="B65" s="135">
        <f>'将来負担比率（分子）の構造'!I$42</f>
        <v>9414</v>
      </c>
      <c r="C65" s="135"/>
      <c r="D65" s="135"/>
      <c r="E65" s="135">
        <f>'将来負担比率（分子）の構造'!J$42</f>
        <v>8228</v>
      </c>
      <c r="F65" s="135"/>
      <c r="G65" s="135"/>
      <c r="H65" s="135">
        <f>'将来負担比率（分子）の構造'!K$42</f>
        <v>10334</v>
      </c>
      <c r="I65" s="135"/>
      <c r="J65" s="135"/>
      <c r="K65" s="135">
        <f>'将来負担比率（分子）の構造'!L$42</f>
        <v>8991</v>
      </c>
      <c r="L65" s="135"/>
      <c r="M65" s="135"/>
      <c r="N65" s="135">
        <f>'将来負担比率（分子）の構造'!M$42</f>
        <v>7642</v>
      </c>
      <c r="O65" s="135"/>
      <c r="P65" s="135"/>
    </row>
    <row r="66" spans="1:16">
      <c r="A66" s="135" t="s">
        <v>25</v>
      </c>
      <c r="B66" s="135">
        <f>'将来負担比率（分子）の構造'!I$41</f>
        <v>107763</v>
      </c>
      <c r="C66" s="135"/>
      <c r="D66" s="135"/>
      <c r="E66" s="135">
        <f>'将来負担比率（分子）の構造'!J$41</f>
        <v>106505</v>
      </c>
      <c r="F66" s="135"/>
      <c r="G66" s="135"/>
      <c r="H66" s="135">
        <f>'将来負担比率（分子）の構造'!K$41</f>
        <v>105878</v>
      </c>
      <c r="I66" s="135"/>
      <c r="J66" s="135"/>
      <c r="K66" s="135">
        <f>'将来負担比率（分子）の構造'!L$41</f>
        <v>103283</v>
      </c>
      <c r="L66" s="135"/>
      <c r="M66" s="135"/>
      <c r="N66" s="135">
        <f>'将来負担比率（分子）の構造'!M$41</f>
        <v>100258</v>
      </c>
      <c r="O66" s="135"/>
      <c r="P66" s="135"/>
    </row>
    <row r="67" spans="1:16">
      <c r="A67" s="135" t="s">
        <v>63</v>
      </c>
      <c r="B67" s="135" t="e">
        <f>NA()</f>
        <v>#N/A</v>
      </c>
      <c r="C67" s="135">
        <f>IF(ISNUMBER('将来負担比率（分子）の構造'!I$52), IF('将来負担比率（分子）の構造'!I$52 &lt; 0, 0, '将来負担比率（分子）の構造'!I$52), NA())</f>
        <v>36133</v>
      </c>
      <c r="D67" s="135" t="e">
        <f>NA()</f>
        <v>#N/A</v>
      </c>
      <c r="E67" s="135" t="e">
        <f>NA()</f>
        <v>#N/A</v>
      </c>
      <c r="F67" s="135">
        <f>IF(ISNUMBER('将来負担比率（分子）の構造'!J$52), IF('将来負担比率（分子）の構造'!J$52 &lt; 0, 0, '将来負担比率（分子）の構造'!J$52), NA())</f>
        <v>33095</v>
      </c>
      <c r="G67" s="135" t="e">
        <f>NA()</f>
        <v>#N/A</v>
      </c>
      <c r="H67" s="135" t="e">
        <f>NA()</f>
        <v>#N/A</v>
      </c>
      <c r="I67" s="135">
        <f>IF(ISNUMBER('将来負担比率（分子）の構造'!K$52), IF('将来負担比率（分子）の構造'!K$52 &lt; 0, 0, '将来負担比率（分子）の構造'!K$52), NA())</f>
        <v>31586</v>
      </c>
      <c r="J67" s="135" t="e">
        <f>NA()</f>
        <v>#N/A</v>
      </c>
      <c r="K67" s="135" t="e">
        <f>NA()</f>
        <v>#N/A</v>
      </c>
      <c r="L67" s="135">
        <f>IF(ISNUMBER('将来負担比率（分子）の構造'!L$52), IF('将来負担比率（分子）の構造'!L$52 &lt; 0, 0, '将来負担比率（分子）の構造'!L$52), NA())</f>
        <v>25157</v>
      </c>
      <c r="M67" s="135" t="e">
        <f>NA()</f>
        <v>#N/A</v>
      </c>
      <c r="N67" s="135" t="e">
        <f>NA()</f>
        <v>#N/A</v>
      </c>
      <c r="O67" s="135">
        <f>IF(ISNUMBER('将来負担比率（分子）の構造'!M$52), IF('将来負担比率（分子）の構造'!M$52 &lt; 0, 0, '将来負担比率（分子）の構造'!M$52), NA())</f>
        <v>25417</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豊橋市</cp:lastModifiedBy>
  <cp:lastPrinted>2017-03-30T04:14:26Z</cp:lastPrinted>
  <dcterms:created xsi:type="dcterms:W3CDTF">2017-02-15T19:40:32Z</dcterms:created>
  <dcterms:modified xsi:type="dcterms:W3CDTF">2017-05-29T12:12:35Z</dcterms:modified>
  <cp:category/>
</cp:coreProperties>
</file>