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24226"/>
  <mc:AlternateContent xmlns:mc="http://schemas.openxmlformats.org/markup-compatibility/2006">
    <mc:Choice Requires="x15">
      <x15ac:absPath xmlns:x15ac="http://schemas.microsoft.com/office/spreadsheetml/2010/11/ac" url="\\172.30.220.123\01_toyohashi\45_産業部\70_農業支援課\課内\010-070 認定農業者\農業経営改善計画\様式\PC用\"/>
    </mc:Choice>
  </mc:AlternateContent>
  <xr:revisionPtr revIDLastSave="0" documentId="13_ncr:1_{7EF21A30-27AB-42FE-8C1B-876027DFE77D}" xr6:coauthVersionLast="47" xr6:coauthVersionMax="47" xr10:uidLastSave="{00000000-0000-0000-0000-000000000000}"/>
  <bookViews>
    <workbookView xWindow="-108" yWindow="-108" windowWidth="23256" windowHeight="12456" activeTab="1" xr2:uid="{00000000-000D-0000-FFFF-FFFF00000000}"/>
  </bookViews>
  <sheets>
    <sheet name="簡易版" sheetId="1" r:id="rId1"/>
    <sheet name="収支計画" sheetId="2" r:id="rId2"/>
  </sheets>
  <externalReferences>
    <externalReference r:id="rId3"/>
  </externalReferences>
  <definedNames>
    <definedName name="_xlnm.Print_Area" localSheetId="0">簡易版!$B$2:$AI$92</definedName>
    <definedName name="_xlnm.Print_Area" localSheetId="1">収支計画!$A$1:$P$64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61" i="1" l="1"/>
  <c r="AM60" i="1"/>
  <c r="AM56" i="1"/>
  <c r="AM57" i="1" s="1"/>
  <c r="AM59" i="1" s="1"/>
  <c r="S49" i="2"/>
  <c r="T49" i="2" s="1"/>
  <c r="U49" i="2" s="1"/>
  <c r="R42" i="2"/>
  <c r="S42" i="2" s="1"/>
  <c r="T42" i="2" s="1"/>
  <c r="U42" i="2" s="1"/>
  <c r="R49" i="2"/>
  <c r="R48" i="2" l="1"/>
  <c r="S48" i="2" s="1"/>
  <c r="T48" i="2" s="1"/>
  <c r="U48" i="2" s="1"/>
  <c r="K13" i="2" l="1"/>
  <c r="L13" i="2" s="1"/>
  <c r="M13" i="2" s="1"/>
  <c r="N13" i="2" s="1"/>
  <c r="O13" i="2" s="1"/>
  <c r="K8" i="2" l="1"/>
  <c r="L8" i="2" s="1"/>
  <c r="M8" i="2" s="1"/>
  <c r="N8" i="2" s="1"/>
  <c r="O8" i="2" s="1"/>
  <c r="H5" i="2" l="1"/>
  <c r="G5" i="2" s="1"/>
  <c r="AG25" i="1" l="1"/>
  <c r="AD4" i="1"/>
  <c r="R57" i="1"/>
  <c r="AK60" i="1" l="1"/>
  <c r="AA21" i="1" l="1"/>
  <c r="W21" i="1"/>
  <c r="AG43" i="1" l="1"/>
  <c r="AC43" i="1"/>
  <c r="O43" i="1"/>
  <c r="K43" i="1"/>
  <c r="C60" i="1"/>
  <c r="AG35" i="1"/>
  <c r="Q34" i="1"/>
  <c r="O5" i="2"/>
  <c r="W24" i="1"/>
  <c r="L24" i="1"/>
  <c r="AC19" i="1"/>
  <c r="O19" i="1"/>
  <c r="AA14" i="1"/>
  <c r="G63" i="1"/>
  <c r="G62" i="1"/>
  <c r="G61" i="1"/>
  <c r="G60" i="1"/>
  <c r="D18" i="2" l="1"/>
  <c r="D13" i="2"/>
  <c r="E17" i="2" s="1"/>
  <c r="D8" i="2"/>
  <c r="Q11" i="2" s="1"/>
  <c r="M2" i="2"/>
  <c r="M147" i="2"/>
  <c r="H147" i="2"/>
  <c r="M146" i="2"/>
  <c r="H146" i="2"/>
  <c r="M145" i="2"/>
  <c r="H145" i="2"/>
  <c r="M144" i="2"/>
  <c r="H144" i="2"/>
  <c r="M143" i="2"/>
  <c r="H143" i="2"/>
  <c r="I136" i="2"/>
  <c r="I49" i="2" s="1"/>
  <c r="H136" i="2"/>
  <c r="H49" i="2" s="1"/>
  <c r="G108" i="2"/>
  <c r="T106" i="2"/>
  <c r="O106" i="2"/>
  <c r="N106" i="2"/>
  <c r="M106" i="2"/>
  <c r="L106" i="2"/>
  <c r="K106" i="2"/>
  <c r="J106" i="2"/>
  <c r="P106" i="2" s="1"/>
  <c r="T105" i="2"/>
  <c r="T104" i="2" s="1"/>
  <c r="P105" i="2"/>
  <c r="J107" i="2" s="1"/>
  <c r="J105" i="2"/>
  <c r="T102" i="2"/>
  <c r="O102" i="2"/>
  <c r="N102" i="2"/>
  <c r="M102" i="2"/>
  <c r="L102" i="2"/>
  <c r="K102" i="2"/>
  <c r="J102" i="2"/>
  <c r="P102" i="2" s="1"/>
  <c r="T101" i="2"/>
  <c r="T100" i="2" s="1"/>
  <c r="J101" i="2"/>
  <c r="P101" i="2" s="1"/>
  <c r="J103" i="2" s="1"/>
  <c r="K101" i="2" s="1"/>
  <c r="T98" i="2"/>
  <c r="O98" i="2"/>
  <c r="N98" i="2"/>
  <c r="M98" i="2"/>
  <c r="L98" i="2"/>
  <c r="K98" i="2"/>
  <c r="J98" i="2"/>
  <c r="P98" i="2" s="1"/>
  <c r="T97" i="2"/>
  <c r="T96" i="2" s="1"/>
  <c r="J97" i="2"/>
  <c r="P97" i="2" s="1"/>
  <c r="J99" i="2" s="1"/>
  <c r="T94" i="2"/>
  <c r="O94" i="2"/>
  <c r="N94" i="2"/>
  <c r="M94" i="2"/>
  <c r="L94" i="2"/>
  <c r="K94" i="2"/>
  <c r="J94" i="2"/>
  <c r="P94" i="2" s="1"/>
  <c r="T93" i="2"/>
  <c r="J93" i="2"/>
  <c r="P93" i="2" s="1"/>
  <c r="J95" i="2" s="1"/>
  <c r="T92" i="2"/>
  <c r="T90" i="2"/>
  <c r="O90" i="2"/>
  <c r="N90" i="2"/>
  <c r="M90" i="2"/>
  <c r="L90" i="2"/>
  <c r="K90" i="2"/>
  <c r="J90" i="2"/>
  <c r="P90" i="2" s="1"/>
  <c r="T89" i="2"/>
  <c r="T88" i="2" s="1"/>
  <c r="J89" i="2"/>
  <c r="P89" i="2" s="1"/>
  <c r="J91" i="2" s="1"/>
  <c r="T86" i="2"/>
  <c r="O86" i="2"/>
  <c r="N86" i="2"/>
  <c r="M86" i="2"/>
  <c r="L86" i="2"/>
  <c r="K86" i="2"/>
  <c r="J86" i="2"/>
  <c r="P86" i="2" s="1"/>
  <c r="T85" i="2"/>
  <c r="T84" i="2" s="1"/>
  <c r="J85" i="2"/>
  <c r="P85" i="2" s="1"/>
  <c r="J87" i="2" s="1"/>
  <c r="T82" i="2"/>
  <c r="O82" i="2"/>
  <c r="N82" i="2"/>
  <c r="M82" i="2"/>
  <c r="L82" i="2"/>
  <c r="K82" i="2"/>
  <c r="J82" i="2"/>
  <c r="P82" i="2" s="1"/>
  <c r="T81" i="2"/>
  <c r="T80" i="2" s="1"/>
  <c r="J81" i="2"/>
  <c r="P81" i="2" s="1"/>
  <c r="J83" i="2" s="1"/>
  <c r="T78" i="2"/>
  <c r="O78" i="2"/>
  <c r="M78" i="2"/>
  <c r="L78" i="2"/>
  <c r="K78" i="2"/>
  <c r="J78" i="2"/>
  <c r="P78" i="2" s="1"/>
  <c r="T77" i="2"/>
  <c r="T76" i="2" s="1"/>
  <c r="J77" i="2"/>
  <c r="P77" i="2" s="1"/>
  <c r="J79" i="2" s="1"/>
  <c r="T74" i="2"/>
  <c r="L74" i="2"/>
  <c r="K74" i="2"/>
  <c r="J74" i="2"/>
  <c r="O74" i="2" s="1"/>
  <c r="T73" i="2"/>
  <c r="T72" i="2" s="1"/>
  <c r="J73" i="2"/>
  <c r="P73" i="2" s="1"/>
  <c r="J75" i="2" s="1"/>
  <c r="T70" i="2"/>
  <c r="M70" i="2"/>
  <c r="K70" i="2"/>
  <c r="J70" i="2"/>
  <c r="L70" i="2" s="1"/>
  <c r="T69" i="2"/>
  <c r="T68" i="2" s="1"/>
  <c r="J69" i="2"/>
  <c r="P69" i="2" s="1"/>
  <c r="J71" i="2" s="1"/>
  <c r="J63" i="2"/>
  <c r="H63" i="2"/>
  <c r="M63" i="2" s="1"/>
  <c r="J62" i="2"/>
  <c r="H62" i="2"/>
  <c r="N62" i="2" s="1"/>
  <c r="J61" i="2"/>
  <c r="H61" i="2"/>
  <c r="M61" i="2" s="1"/>
  <c r="J60" i="2"/>
  <c r="H60" i="2"/>
  <c r="M60" i="2" s="1"/>
  <c r="J59" i="2"/>
  <c r="H59" i="2"/>
  <c r="M59" i="2" s="1"/>
  <c r="J58" i="2"/>
  <c r="H58" i="2"/>
  <c r="N58" i="2" s="1"/>
  <c r="J57" i="2"/>
  <c r="H57" i="2"/>
  <c r="M57" i="2" s="1"/>
  <c r="J56" i="2"/>
  <c r="H56" i="2"/>
  <c r="M56" i="2" s="1"/>
  <c r="J55" i="2"/>
  <c r="H55" i="2"/>
  <c r="J54" i="2"/>
  <c r="H54" i="2"/>
  <c r="I48" i="2"/>
  <c r="H48" i="2"/>
  <c r="G48" i="2"/>
  <c r="R46" i="2"/>
  <c r="S46" i="2" s="1"/>
  <c r="T46" i="2" s="1"/>
  <c r="U46" i="2" s="1"/>
  <c r="I46" i="2"/>
  <c r="I45" i="2" s="1"/>
  <c r="H46" i="2"/>
  <c r="H45" i="2" s="1"/>
  <c r="G46" i="2"/>
  <c r="G45" i="2" s="1"/>
  <c r="R44" i="2"/>
  <c r="S44" i="2" s="1"/>
  <c r="T44" i="2" s="1"/>
  <c r="U44" i="2" s="1"/>
  <c r="I44" i="2"/>
  <c r="H44" i="2"/>
  <c r="G44" i="2"/>
  <c r="I42" i="2"/>
  <c r="H42" i="2"/>
  <c r="G42" i="2"/>
  <c r="R39" i="2"/>
  <c r="S39" i="2" s="1"/>
  <c r="T39" i="2" s="1"/>
  <c r="U39" i="2" s="1"/>
  <c r="I39" i="2"/>
  <c r="H39" i="2"/>
  <c r="G39" i="2"/>
  <c r="I36" i="2"/>
  <c r="H36" i="2"/>
  <c r="G36" i="2"/>
  <c r="I34" i="2"/>
  <c r="H34" i="2"/>
  <c r="G34" i="2"/>
  <c r="K33" i="2"/>
  <c r="L33" i="2" s="1"/>
  <c r="M33" i="2" s="1"/>
  <c r="N33" i="2" s="1"/>
  <c r="O33" i="2" s="1"/>
  <c r="D33" i="2"/>
  <c r="F36" i="2" s="1"/>
  <c r="I31" i="2"/>
  <c r="H31" i="2"/>
  <c r="G31" i="2"/>
  <c r="I29" i="2"/>
  <c r="H29" i="2"/>
  <c r="G29" i="2"/>
  <c r="K28" i="2"/>
  <c r="L28" i="2" s="1"/>
  <c r="M28" i="2" s="1"/>
  <c r="D28" i="2"/>
  <c r="Q29" i="2" s="1"/>
  <c r="I26" i="2"/>
  <c r="H26" i="2"/>
  <c r="G26" i="2"/>
  <c r="I24" i="2"/>
  <c r="H24" i="2"/>
  <c r="G24" i="2"/>
  <c r="L23" i="2"/>
  <c r="M23" i="2" s="1"/>
  <c r="N23" i="2" s="1"/>
  <c r="O23" i="2" s="1"/>
  <c r="K23" i="2"/>
  <c r="D23" i="2"/>
  <c r="F25" i="2" s="1"/>
  <c r="F22" i="2"/>
  <c r="E22" i="2"/>
  <c r="I21" i="2"/>
  <c r="H21" i="2"/>
  <c r="G21" i="2"/>
  <c r="F21" i="2"/>
  <c r="E20" i="2"/>
  <c r="Q19" i="2"/>
  <c r="I19" i="2"/>
  <c r="H19" i="2"/>
  <c r="G19" i="2"/>
  <c r="K18" i="2"/>
  <c r="L18" i="2" s="1"/>
  <c r="M18" i="2" s="1"/>
  <c r="N18" i="2" s="1"/>
  <c r="I16" i="2"/>
  <c r="H16" i="2"/>
  <c r="G16" i="2"/>
  <c r="I14" i="2"/>
  <c r="H14" i="2"/>
  <c r="G14" i="2"/>
  <c r="I11" i="2"/>
  <c r="H11" i="2"/>
  <c r="G11" i="2"/>
  <c r="I9" i="2"/>
  <c r="H9" i="2"/>
  <c r="G9" i="2"/>
  <c r="J7" i="2"/>
  <c r="N5" i="2"/>
  <c r="M5" i="2" s="1"/>
  <c r="L5" i="2" s="1"/>
  <c r="K5" i="2" s="1"/>
  <c r="J4" i="2"/>
  <c r="M58" i="2" l="1"/>
  <c r="K60" i="2"/>
  <c r="N59" i="2"/>
  <c r="K85" i="2"/>
  <c r="K87" i="2"/>
  <c r="L57" i="2"/>
  <c r="O59" i="2"/>
  <c r="O56" i="2"/>
  <c r="L61" i="2"/>
  <c r="K63" i="2"/>
  <c r="O63" i="2"/>
  <c r="K97" i="2"/>
  <c r="K99" i="2" s="1"/>
  <c r="L97" i="2" s="1"/>
  <c r="L99" i="2" s="1"/>
  <c r="L60" i="2"/>
  <c r="N63" i="2"/>
  <c r="N60" i="2"/>
  <c r="M62" i="2"/>
  <c r="K59" i="2"/>
  <c r="O60" i="2"/>
  <c r="Q16" i="2"/>
  <c r="F17" i="2"/>
  <c r="F15" i="2"/>
  <c r="E13" i="2"/>
  <c r="F14" i="2"/>
  <c r="Q14" i="2"/>
  <c r="I43" i="2"/>
  <c r="I41" i="2" s="1"/>
  <c r="I51" i="2" s="1"/>
  <c r="I20" i="1" s="1"/>
  <c r="I21" i="1" s="1"/>
  <c r="J45" i="2"/>
  <c r="P70" i="2"/>
  <c r="P74" i="2"/>
  <c r="K69" i="2"/>
  <c r="K71" i="2" s="1"/>
  <c r="N70" i="2"/>
  <c r="O70" i="2"/>
  <c r="O111" i="2" s="1"/>
  <c r="M74" i="2"/>
  <c r="M111" i="2" s="1"/>
  <c r="N74" i="2"/>
  <c r="M55" i="2"/>
  <c r="N78" i="2"/>
  <c r="L111" i="2"/>
  <c r="K56" i="2"/>
  <c r="L56" i="2"/>
  <c r="N56" i="2"/>
  <c r="K55" i="2"/>
  <c r="N55" i="2"/>
  <c r="O55" i="2"/>
  <c r="J13" i="2"/>
  <c r="J21" i="2"/>
  <c r="K21" i="2" s="1"/>
  <c r="L21" i="2" s="1"/>
  <c r="M21" i="2" s="1"/>
  <c r="N21" i="2" s="1"/>
  <c r="O21" i="2" s="1"/>
  <c r="J39" i="2"/>
  <c r="N39" i="2" s="1"/>
  <c r="J15" i="2"/>
  <c r="J9" i="2"/>
  <c r="K9" i="2" s="1"/>
  <c r="L9" i="2" s="1"/>
  <c r="M9" i="2" s="1"/>
  <c r="N9" i="2" s="1"/>
  <c r="O9" i="2" s="1"/>
  <c r="J12" i="2"/>
  <c r="J24" i="2"/>
  <c r="K24" i="2" s="1"/>
  <c r="L24" i="2" s="1"/>
  <c r="M24" i="2" s="1"/>
  <c r="N24" i="2" s="1"/>
  <c r="O24" i="2" s="1"/>
  <c r="O25" i="2" s="1"/>
  <c r="J26" i="2"/>
  <c r="K26" i="2" s="1"/>
  <c r="L26" i="2" s="1"/>
  <c r="M26" i="2" s="1"/>
  <c r="N26" i="2" s="1"/>
  <c r="O26" i="2" s="1"/>
  <c r="J27" i="2"/>
  <c r="H43" i="2"/>
  <c r="H41" i="2" s="1"/>
  <c r="J46" i="2"/>
  <c r="K46" i="2" s="1"/>
  <c r="L46" i="2" s="1"/>
  <c r="E28" i="2"/>
  <c r="F29" i="2"/>
  <c r="F30" i="2"/>
  <c r="Q31" i="2"/>
  <c r="F28" i="2"/>
  <c r="E32" i="2"/>
  <c r="F13" i="2"/>
  <c r="F9" i="2"/>
  <c r="N28" i="2"/>
  <c r="K81" i="2"/>
  <c r="K83" i="2" s="1"/>
  <c r="O18" i="2"/>
  <c r="J29" i="1" s="1"/>
  <c r="E12" i="2"/>
  <c r="Q9" i="2"/>
  <c r="E10" i="2"/>
  <c r="F12" i="2"/>
  <c r="E23" i="2"/>
  <c r="F24" i="2"/>
  <c r="K77" i="2"/>
  <c r="K79" i="2" s="1"/>
  <c r="K105" i="2"/>
  <c r="K107" i="2" s="1"/>
  <c r="E8" i="2"/>
  <c r="F10" i="2"/>
  <c r="Q21" i="2"/>
  <c r="F18" i="2"/>
  <c r="F20" i="2"/>
  <c r="F19" i="2"/>
  <c r="E18" i="2"/>
  <c r="J29" i="2"/>
  <c r="K29" i="2" s="1"/>
  <c r="L29" i="2" s="1"/>
  <c r="M29" i="2" s="1"/>
  <c r="N29" i="2" s="1"/>
  <c r="O29" i="2" s="1"/>
  <c r="J36" i="2"/>
  <c r="K36" i="2" s="1"/>
  <c r="L36" i="2" s="1"/>
  <c r="M36" i="2" s="1"/>
  <c r="N36" i="2" s="1"/>
  <c r="O36" i="2" s="1"/>
  <c r="G43" i="2"/>
  <c r="K93" i="2"/>
  <c r="K95" i="2" s="1"/>
  <c r="E27" i="2"/>
  <c r="Q24" i="2"/>
  <c r="Q26" i="2"/>
  <c r="F23" i="2"/>
  <c r="E25" i="2"/>
  <c r="F26" i="2"/>
  <c r="F27" i="2"/>
  <c r="Q36" i="2"/>
  <c r="F33" i="2"/>
  <c r="F35" i="2"/>
  <c r="F34" i="2"/>
  <c r="E33" i="2"/>
  <c r="E37" i="2"/>
  <c r="Q34" i="2"/>
  <c r="E35" i="2"/>
  <c r="F37" i="2"/>
  <c r="J49" i="2"/>
  <c r="J48" i="2"/>
  <c r="O48" i="2" s="1"/>
  <c r="J44" i="2"/>
  <c r="J42" i="2"/>
  <c r="J35" i="2"/>
  <c r="J32" i="2"/>
  <c r="J37" i="2"/>
  <c r="J34" i="2"/>
  <c r="K34" i="2" s="1"/>
  <c r="J31" i="2"/>
  <c r="K31" i="2" s="1"/>
  <c r="L31" i="2" s="1"/>
  <c r="M31" i="2" s="1"/>
  <c r="N31" i="2" s="1"/>
  <c r="O31" i="2" s="1"/>
  <c r="J38" i="2"/>
  <c r="K38" i="2" s="1"/>
  <c r="L38" i="2" s="1"/>
  <c r="M38" i="2" s="1"/>
  <c r="N38" i="2" s="1"/>
  <c r="O38" i="2" s="1"/>
  <c r="J23" i="2"/>
  <c r="J20" i="2"/>
  <c r="J17" i="2"/>
  <c r="J14" i="2"/>
  <c r="K14" i="2" s="1"/>
  <c r="J33" i="2"/>
  <c r="J28" i="2"/>
  <c r="J25" i="2"/>
  <c r="J22" i="2"/>
  <c r="J19" i="2"/>
  <c r="K19" i="2" s="1"/>
  <c r="L19" i="2" s="1"/>
  <c r="M19" i="2" s="1"/>
  <c r="N19" i="2" s="1"/>
  <c r="O19" i="2" s="1"/>
  <c r="J16" i="2"/>
  <c r="J8" i="2"/>
  <c r="F8" i="2"/>
  <c r="J10" i="2"/>
  <c r="F11" i="2"/>
  <c r="J11" i="2"/>
  <c r="K11" i="2" s="1"/>
  <c r="L11" i="2" s="1"/>
  <c r="M11" i="2" s="1"/>
  <c r="N11" i="2" s="1"/>
  <c r="O11" i="2" s="1"/>
  <c r="J18" i="2"/>
  <c r="J30" i="2"/>
  <c r="L54" i="2"/>
  <c r="O54" i="2"/>
  <c r="K54" i="2"/>
  <c r="N54" i="2"/>
  <c r="M54" i="2"/>
  <c r="K73" i="2"/>
  <c r="K75" i="2" s="1"/>
  <c r="K103" i="2"/>
  <c r="E15" i="2"/>
  <c r="F16" i="2"/>
  <c r="O61" i="2"/>
  <c r="K61" i="2"/>
  <c r="N61" i="2"/>
  <c r="L62" i="2"/>
  <c r="O62" i="2"/>
  <c r="K62" i="2"/>
  <c r="H148" i="2"/>
  <c r="F32" i="2"/>
  <c r="F31" i="2"/>
  <c r="E30" i="2"/>
  <c r="O57" i="2"/>
  <c r="K57" i="2"/>
  <c r="N57" i="2"/>
  <c r="L58" i="2"/>
  <c r="O58" i="2"/>
  <c r="K58" i="2"/>
  <c r="K111" i="2"/>
  <c r="K91" i="2"/>
  <c r="K89" i="2"/>
  <c r="M148" i="2"/>
  <c r="L55" i="2"/>
  <c r="L59" i="2"/>
  <c r="L63" i="2"/>
  <c r="M25" i="2" l="1"/>
  <c r="M27" i="2" s="1"/>
  <c r="N111" i="2"/>
  <c r="L85" i="2"/>
  <c r="L87" i="2" s="1"/>
  <c r="M85" i="2" s="1"/>
  <c r="M87" i="2" s="1"/>
  <c r="N85" i="2" s="1"/>
  <c r="N87" i="2" s="1"/>
  <c r="L25" i="2"/>
  <c r="L27" i="2" s="1"/>
  <c r="M47" i="2"/>
  <c r="N25" i="2"/>
  <c r="N27" i="2" s="1"/>
  <c r="K25" i="2"/>
  <c r="K27" i="2" s="1"/>
  <c r="M39" i="2"/>
  <c r="K16" i="2"/>
  <c r="L16" i="2" s="1"/>
  <c r="M16" i="2" s="1"/>
  <c r="N16" i="2" s="1"/>
  <c r="O16" i="2" s="1"/>
  <c r="H51" i="2"/>
  <c r="J41" i="2"/>
  <c r="J43" i="2"/>
  <c r="L10" i="2"/>
  <c r="L12" i="2" s="1"/>
  <c r="K10" i="2"/>
  <c r="K12" i="2" s="1"/>
  <c r="K30" i="2"/>
  <c r="K32" i="2" s="1"/>
  <c r="L30" i="2"/>
  <c r="L32" i="2" s="1"/>
  <c r="O39" i="2"/>
  <c r="L39" i="2"/>
  <c r="K39" i="2"/>
  <c r="L20" i="2"/>
  <c r="L22" i="2" s="1"/>
  <c r="O27" i="2"/>
  <c r="L105" i="2"/>
  <c r="L107" i="2" s="1"/>
  <c r="M97" i="2"/>
  <c r="M99" i="2" s="1"/>
  <c r="L93" i="2"/>
  <c r="L95" i="2" s="1"/>
  <c r="L81" i="2"/>
  <c r="L83" i="2" s="1"/>
  <c r="L69" i="2"/>
  <c r="L71" i="2" s="1"/>
  <c r="L89" i="2"/>
  <c r="L91" i="2" s="1"/>
  <c r="L47" i="2"/>
  <c r="L45" i="2" s="1"/>
  <c r="J28" i="1"/>
  <c r="M20" i="2"/>
  <c r="M22" i="2" s="1"/>
  <c r="L77" i="2"/>
  <c r="L14" i="2"/>
  <c r="K15" i="2"/>
  <c r="N49" i="2"/>
  <c r="M49" i="2"/>
  <c r="K49" i="2"/>
  <c r="O49" i="2"/>
  <c r="L49" i="2"/>
  <c r="K47" i="2"/>
  <c r="K45" i="2" s="1"/>
  <c r="M46" i="2"/>
  <c r="N42" i="2"/>
  <c r="M42" i="2"/>
  <c r="K42" i="2"/>
  <c r="L42" i="2"/>
  <c r="O42" i="2"/>
  <c r="K20" i="2"/>
  <c r="K22" i="2" s="1"/>
  <c r="O20" i="2"/>
  <c r="M10" i="2"/>
  <c r="M12" i="2" s="1"/>
  <c r="M30" i="2"/>
  <c r="M32" i="2" s="1"/>
  <c r="N48" i="2"/>
  <c r="M48" i="2"/>
  <c r="K48" i="2"/>
  <c r="L48" i="2"/>
  <c r="N47" i="2"/>
  <c r="L101" i="2"/>
  <c r="L103" i="2" s="1"/>
  <c r="L73" i="2"/>
  <c r="L75" i="2" s="1"/>
  <c r="O47" i="2"/>
  <c r="L34" i="2"/>
  <c r="K35" i="2"/>
  <c r="K37" i="2" s="1"/>
  <c r="N44" i="2"/>
  <c r="M44" i="2"/>
  <c r="K44" i="2"/>
  <c r="O44" i="2"/>
  <c r="L44" i="2"/>
  <c r="K110" i="2"/>
  <c r="N20" i="2"/>
  <c r="N22" i="2" s="1"/>
  <c r="O28" i="2"/>
  <c r="O30" i="2" s="1"/>
  <c r="O32" i="2" s="1"/>
  <c r="N30" i="2"/>
  <c r="N32" i="2" s="1"/>
  <c r="K17" i="2" l="1"/>
  <c r="K3" i="2" s="1"/>
  <c r="K7" i="2" s="1"/>
  <c r="L110" i="2"/>
  <c r="O22" i="2"/>
  <c r="L29" i="1"/>
  <c r="M93" i="2"/>
  <c r="M95" i="2" s="1"/>
  <c r="M73" i="2"/>
  <c r="M75" i="2" s="1"/>
  <c r="M89" i="2"/>
  <c r="M91" i="2" s="1"/>
  <c r="N97" i="2"/>
  <c r="N99" i="2" s="1"/>
  <c r="M69" i="2"/>
  <c r="M71" i="2" s="1"/>
  <c r="M105" i="2"/>
  <c r="M107" i="2" s="1"/>
  <c r="M81" i="2"/>
  <c r="M83" i="2" s="1"/>
  <c r="O85" i="2"/>
  <c r="O87" i="2" s="1"/>
  <c r="L79" i="2"/>
  <c r="M101" i="2"/>
  <c r="M103" i="2" s="1"/>
  <c r="L43" i="2"/>
  <c r="L41" i="2" s="1"/>
  <c r="N10" i="2"/>
  <c r="N12" i="2" s="1"/>
  <c r="M45" i="2"/>
  <c r="M43" i="2" s="1"/>
  <c r="M41" i="2" s="1"/>
  <c r="N46" i="2"/>
  <c r="K43" i="2"/>
  <c r="K41" i="2" s="1"/>
  <c r="M34" i="2"/>
  <c r="L35" i="2"/>
  <c r="L37" i="2" s="1"/>
  <c r="M14" i="2"/>
  <c r="L15" i="2"/>
  <c r="L17" i="2" s="1"/>
  <c r="O10" i="2" l="1"/>
  <c r="O12" i="2" s="1"/>
  <c r="J27" i="1"/>
  <c r="K51" i="2"/>
  <c r="L3" i="2"/>
  <c r="L7" i="2" s="1"/>
  <c r="L51" i="2" s="1"/>
  <c r="N89" i="2"/>
  <c r="N91" i="2" s="1"/>
  <c r="N69" i="2"/>
  <c r="N71" i="2" s="1"/>
  <c r="N81" i="2"/>
  <c r="N83" i="2" s="1"/>
  <c r="O97" i="2"/>
  <c r="O99" i="2" s="1"/>
  <c r="N93" i="2"/>
  <c r="N95" i="2" s="1"/>
  <c r="N73" i="2"/>
  <c r="N75" i="2" s="1"/>
  <c r="M77" i="2"/>
  <c r="M110" i="2" s="1"/>
  <c r="N14" i="2"/>
  <c r="M15" i="2"/>
  <c r="M17" i="2" s="1"/>
  <c r="N101" i="2"/>
  <c r="N103" i="2" s="1"/>
  <c r="N105" i="2"/>
  <c r="N107" i="2" s="1"/>
  <c r="N34" i="2"/>
  <c r="M35" i="2"/>
  <c r="M37" i="2" s="1"/>
  <c r="O46" i="2"/>
  <c r="O45" i="2" s="1"/>
  <c r="O43" i="2" s="1"/>
  <c r="O41" i="2" s="1"/>
  <c r="N45" i="2"/>
  <c r="N43" i="2" s="1"/>
  <c r="N41" i="2" s="1"/>
  <c r="L27" i="1" l="1"/>
  <c r="M79" i="2"/>
  <c r="M3" i="2"/>
  <c r="M7" i="2" s="1"/>
  <c r="M51" i="2" s="1"/>
  <c r="O101" i="2"/>
  <c r="O103" i="2"/>
  <c r="O73" i="2"/>
  <c r="O75" i="2" s="1"/>
  <c r="O81" i="2"/>
  <c r="O83" i="2" s="1"/>
  <c r="O69" i="2"/>
  <c r="O71" i="2" s="1"/>
  <c r="O105" i="2"/>
  <c r="O107" i="2" s="1"/>
  <c r="O89" i="2"/>
  <c r="O91" i="2" s="1"/>
  <c r="O14" i="2"/>
  <c r="O15" i="2" s="1"/>
  <c r="N15" i="2"/>
  <c r="N17" i="2" s="1"/>
  <c r="N77" i="2"/>
  <c r="N110" i="2" s="1"/>
  <c r="O93" i="2"/>
  <c r="O95" i="2" s="1"/>
  <c r="O34" i="2"/>
  <c r="O35" i="2" s="1"/>
  <c r="O37" i="2" s="1"/>
  <c r="N35" i="2"/>
  <c r="N37" i="2" s="1"/>
  <c r="O17" i="2" l="1"/>
  <c r="O3" i="2" s="1"/>
  <c r="O7" i="2" s="1"/>
  <c r="O51" i="2" s="1"/>
  <c r="M20" i="1" s="1"/>
  <c r="M21" i="1" s="1"/>
  <c r="L28" i="1"/>
  <c r="N3" i="2"/>
  <c r="N7" i="2" s="1"/>
  <c r="N51" i="2" s="1"/>
  <c r="N79" i="2"/>
  <c r="O77" i="2" l="1"/>
  <c r="O110" i="2" s="1"/>
  <c r="O79" i="2" l="1"/>
  <c r="G136" i="2"/>
  <c r="G49" i="2" s="1"/>
  <c r="G41" i="2" s="1"/>
  <c r="G51" i="2" s="1"/>
  <c r="J5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愛知県</author>
  </authors>
  <commentList>
    <comment ref="G60" authorId="0" shapeId="0" xr:uid="{00000000-0006-0000-0000-000001000000}">
      <text>
        <r>
          <rPr>
            <b/>
            <sz val="9"/>
            <color indexed="81"/>
            <rFont val="ＭＳ Ｐゴシック"/>
            <family val="3"/>
            <charset val="128"/>
          </rPr>
          <t>右所定欄に生年月日を記入してください。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豊橋市役所</author>
    <author>愛知県</author>
  </authors>
  <commentList>
    <comment ref="I5" authorId="0" shapeId="0" xr:uid="{00000000-0006-0000-0100-000001000000}">
      <text>
        <r>
          <rPr>
            <sz val="9"/>
            <color indexed="81"/>
            <rFont val="ＭＳ Ｐゴシック"/>
            <family val="3"/>
            <charset val="128"/>
          </rPr>
          <t>ここに決算書の最新年を入力すると他の年が自動で入ります。</t>
        </r>
      </text>
    </comment>
    <comment ref="D8" authorId="0" shapeId="0" xr:uid="{00000000-0006-0000-0100-000002000000}">
      <text>
        <r>
          <rPr>
            <sz val="9"/>
            <color indexed="81"/>
            <rFont val="ＭＳ Ｐゴシック"/>
            <family val="3"/>
            <charset val="128"/>
          </rPr>
          <t>２/５ページの③の作目が自動で入ります</t>
        </r>
      </text>
    </comment>
    <comment ref="F10" authorId="1" shapeId="0" xr:uid="{00000000-0006-0000-0100-000003000000}">
      <text>
        <r>
          <rPr>
            <sz val="9"/>
            <color indexed="81"/>
            <rFont val="ＭＳ Ｐゴシック"/>
            <family val="3"/>
            <charset val="128"/>
          </rPr>
          <t xml:space="preserve">初期設定は「kg」。変更は手動で。
</t>
        </r>
      </text>
    </comment>
  </commentList>
</comments>
</file>

<file path=xl/sharedStrings.xml><?xml version="1.0" encoding="utf-8"?>
<sst xmlns="http://schemas.openxmlformats.org/spreadsheetml/2006/main" count="688" uniqueCount="456">
  <si>
    <t>農業経営改善計画認定申請書</t>
  </si>
  <si>
    <t>農林水産大臣  殿</t>
  </si>
  <si>
    <t>フリガナ</t>
  </si>
  <si>
    <t>法人番号</t>
  </si>
  <si>
    <t>現    状</t>
  </si>
  <si>
    <t>現      状</t>
  </si>
  <si>
    <t>所在地</t>
  </si>
  <si>
    <t>地目</t>
  </si>
  <si>
    <t>都道府県名</t>
  </si>
  <si>
    <t>市町村名</t>
  </si>
  <si>
    <t>所有地</t>
  </si>
  <si>
    <t>借入地</t>
  </si>
  <si>
    <t xml:space="preserve">  農業経営基盤強化促進法（昭和５５年法律第６５号）第１２条第１項の規定に基づき、次の農業経営改善計画の認定を申請します。</t>
    <phoneticPr fontId="2"/>
  </si>
  <si>
    <t>農　業　経　営　改　善　計　画</t>
    <phoneticPr fontId="2"/>
  </si>
  <si>
    <t>現　　　状</t>
    <rPh sb="0" eb="1">
      <t>ウツツ</t>
    </rPh>
    <rPh sb="4" eb="5">
      <t>ジョウ</t>
    </rPh>
    <phoneticPr fontId="2"/>
  </si>
  <si>
    <t>ア　農用地</t>
    <rPh sb="2" eb="5">
      <t>ノウヨウチ</t>
    </rPh>
    <phoneticPr fontId="2"/>
  </si>
  <si>
    <t>区   分</t>
    <phoneticPr fontId="2"/>
  </si>
  <si>
    <t>規　　模</t>
    <rPh sb="0" eb="1">
      <t>キ</t>
    </rPh>
    <rPh sb="3" eb="4">
      <t>ボ</t>
    </rPh>
    <phoneticPr fontId="2"/>
  </si>
  <si>
    <t>（１）営農類型</t>
    <rPh sb="3" eb="5">
      <t>エイノウ</t>
    </rPh>
    <rPh sb="5" eb="7">
      <t>ルイケイ</t>
    </rPh>
    <phoneticPr fontId="2"/>
  </si>
  <si>
    <t>（１）生産</t>
    <rPh sb="3" eb="5">
      <t>セイサン</t>
    </rPh>
    <phoneticPr fontId="2"/>
  </si>
  <si>
    <t>イ　農業生産施設</t>
    <rPh sb="2" eb="4">
      <t>ノウギョウ</t>
    </rPh>
    <rPh sb="4" eb="6">
      <t>セイサン</t>
    </rPh>
    <rPh sb="6" eb="8">
      <t>シセツ</t>
    </rPh>
    <phoneticPr fontId="2"/>
  </si>
  <si>
    <t>種　別</t>
    <rPh sb="0" eb="1">
      <t>シュ</t>
    </rPh>
    <rPh sb="2" eb="3">
      <t>ベツ</t>
    </rPh>
    <phoneticPr fontId="2"/>
  </si>
  <si>
    <t>①　農業経営体の営農活動の現状及び目標</t>
    <rPh sb="13" eb="15">
      <t>ゲンジョウ</t>
    </rPh>
    <rPh sb="15" eb="16">
      <t>オヨ</t>
    </rPh>
    <rPh sb="17" eb="19">
      <t>モクヒョウ</t>
    </rPh>
    <phoneticPr fontId="2"/>
  </si>
  <si>
    <t>（３）農用地及び農業生産施設</t>
    <rPh sb="3" eb="6">
      <t>ノウヨウチ</t>
    </rPh>
    <rPh sb="6" eb="7">
      <t>オヨ</t>
    </rPh>
    <rPh sb="8" eb="10">
      <t>ノウギョウ</t>
    </rPh>
    <rPh sb="10" eb="12">
      <t>セイサン</t>
    </rPh>
    <rPh sb="12" eb="14">
      <t>シセツ</t>
    </rPh>
    <phoneticPr fontId="2"/>
  </si>
  <si>
    <t>②  農業経営の規模拡大に関する現状及び目標</t>
    <rPh sb="10" eb="12">
      <t>カクダイ</t>
    </rPh>
    <rPh sb="16" eb="18">
      <t>ゲンジョウ</t>
    </rPh>
    <rPh sb="18" eb="19">
      <t>オヨ</t>
    </rPh>
    <phoneticPr fontId="2"/>
  </si>
  <si>
    <t>現状</t>
    <rPh sb="0" eb="2">
      <t>ゲンジョウ</t>
    </rPh>
    <phoneticPr fontId="2"/>
  </si>
  <si>
    <t>主たる従事者の人数</t>
    <rPh sb="0" eb="1">
      <t>シュ</t>
    </rPh>
    <rPh sb="3" eb="6">
      <t>ジュウジシャ</t>
    </rPh>
    <rPh sb="7" eb="9">
      <t>ニンズウ</t>
    </rPh>
    <phoneticPr fontId="2"/>
  </si>
  <si>
    <t>事  業  内　容</t>
    <rPh sb="6" eb="7">
      <t>ウチ</t>
    </rPh>
    <rPh sb="8" eb="9">
      <t>カタチ</t>
    </rPh>
    <phoneticPr fontId="2"/>
  </si>
  <si>
    <t>作目・部門名
（耕　　種）</t>
    <rPh sb="8" eb="9">
      <t>コウ</t>
    </rPh>
    <rPh sb="11" eb="12">
      <t>タネ</t>
    </rPh>
    <phoneticPr fontId="2"/>
  </si>
  <si>
    <t>作目・部門名
（畜　　産）</t>
    <rPh sb="8" eb="9">
      <t>チク</t>
    </rPh>
    <rPh sb="11" eb="12">
      <t>サン</t>
    </rPh>
    <phoneticPr fontId="2"/>
  </si>
  <si>
    <t>（２）農畜産物の加工・販売その他の
　関連・附帯事業（売上げ）</t>
    <phoneticPr fontId="2"/>
  </si>
  <si>
    <t>年間所得</t>
    <rPh sb="0" eb="2">
      <t>ネンカン</t>
    </rPh>
    <rPh sb="2" eb="4">
      <t>ショトク</t>
    </rPh>
    <phoneticPr fontId="2"/>
  </si>
  <si>
    <t>現状</t>
    <rPh sb="0" eb="2">
      <t>ゲンジョウ</t>
    </rPh>
    <phoneticPr fontId="2"/>
  </si>
  <si>
    <t>□酪  農 □肉用牛 □養  豚 □養  鶏 □養　蚕 □その他の畜産（　　　　　）</t>
    <phoneticPr fontId="2"/>
  </si>
  <si>
    <t>主たる従事者１人
当たりの年間所得</t>
    <rPh sb="0" eb="1">
      <t>シュ</t>
    </rPh>
    <rPh sb="3" eb="6">
      <t>ジュウジシャ</t>
    </rPh>
    <rPh sb="7" eb="8">
      <t>ニン</t>
    </rPh>
    <rPh sb="9" eb="10">
      <t>ア</t>
    </rPh>
    <rPh sb="13" eb="15">
      <t>ネンカン</t>
    </rPh>
    <rPh sb="15" eb="17">
      <t>ショトク</t>
    </rPh>
    <phoneticPr fontId="2"/>
  </si>
  <si>
    <t>（２）農業経営の現状及びその改善に関する目標</t>
    <rPh sb="3" eb="5">
      <t>ノウギョウ</t>
    </rPh>
    <rPh sb="5" eb="7">
      <t>ケイエイ</t>
    </rPh>
    <rPh sb="8" eb="10">
      <t>ゲンジョウ</t>
    </rPh>
    <rPh sb="10" eb="11">
      <t>オヨ</t>
    </rPh>
    <rPh sb="14" eb="16">
      <t>カイゼン</t>
    </rPh>
    <rPh sb="17" eb="18">
      <t>カン</t>
    </rPh>
    <rPh sb="20" eb="22">
      <t>モクヒョウ</t>
    </rPh>
    <phoneticPr fontId="2"/>
  </si>
  <si>
    <t>③　生産方式の合理化に関する現状と目標・措置</t>
    <rPh sb="2" eb="4">
      <t>セイサン</t>
    </rPh>
    <rPh sb="4" eb="6">
      <t>ホウシキ</t>
    </rPh>
    <rPh sb="11" eb="12">
      <t>カン</t>
    </rPh>
    <rPh sb="14" eb="16">
      <t>ゲンジョウ</t>
    </rPh>
    <rPh sb="17" eb="19">
      <t>モクヒョウ</t>
    </rPh>
    <rPh sb="20" eb="22">
      <t>ソチ</t>
    </rPh>
    <phoneticPr fontId="2"/>
  </si>
  <si>
    <t>主たる従事者１人
当たりの年間労働時間</t>
    <rPh sb="0" eb="1">
      <t>シュ</t>
    </rPh>
    <rPh sb="3" eb="6">
      <t>ジュウジシャ</t>
    </rPh>
    <rPh sb="7" eb="8">
      <t>ニン</t>
    </rPh>
    <rPh sb="9" eb="10">
      <t>ア</t>
    </rPh>
    <rPh sb="13" eb="15">
      <t>ネンカン</t>
    </rPh>
    <rPh sb="15" eb="17">
      <t>ロウドウ</t>
    </rPh>
    <rPh sb="17" eb="19">
      <t>ジカン</t>
    </rPh>
    <phoneticPr fontId="2"/>
  </si>
  <si>
    <t>年間労働時間</t>
    <rPh sb="0" eb="2">
      <t>ネンカン</t>
    </rPh>
    <rPh sb="2" eb="4">
      <t>ロウドウ</t>
    </rPh>
    <rPh sb="4" eb="6">
      <t>ジカン</t>
    </rPh>
    <phoneticPr fontId="2"/>
  </si>
  <si>
    <t>（参考）経営の構成</t>
    <rPh sb="1" eb="3">
      <t>サンコウ</t>
    </rPh>
    <phoneticPr fontId="2"/>
  </si>
  <si>
    <t>（１）構成員・役員</t>
    <rPh sb="3" eb="4">
      <t>カマエ</t>
    </rPh>
    <rPh sb="4" eb="5">
      <t>シゲル</t>
    </rPh>
    <rPh sb="5" eb="6">
      <t>イン</t>
    </rPh>
    <rPh sb="7" eb="9">
      <t>ヤクイン</t>
    </rPh>
    <phoneticPr fontId="2"/>
  </si>
  <si>
    <r>
      <rPr>
        <sz val="12"/>
        <rFont val="ＭＳ 明朝"/>
        <family val="1"/>
        <charset val="128"/>
      </rPr>
      <t xml:space="preserve">氏    名
</t>
    </r>
    <r>
      <rPr>
        <sz val="9"/>
        <rFont val="ＭＳ 明朝"/>
        <family val="1"/>
        <charset val="128"/>
      </rPr>
      <t>(法人経営にあっては役員の氏名）</t>
    </r>
    <phoneticPr fontId="2"/>
  </si>
  <si>
    <t>年齢</t>
  </si>
  <si>
    <t>性別</t>
  </si>
  <si>
    <t>代表者との続柄(法人経営にあっては役職)</t>
  </si>
  <si>
    <t>担当業務</t>
  </si>
  <si>
    <t>主たる
従事者</t>
    <rPh sb="0" eb="1">
      <t>シュ</t>
    </rPh>
    <rPh sb="4" eb="7">
      <t>ジュウジシャ</t>
    </rPh>
    <phoneticPr fontId="2"/>
  </si>
  <si>
    <t>（２）雇  用  者</t>
    <phoneticPr fontId="2"/>
  </si>
  <si>
    <t>常時雇（年間）</t>
  </si>
  <si>
    <t>実 人 数</t>
  </si>
  <si>
    <t>現状</t>
  </si>
  <si>
    <t>人</t>
  </si>
  <si>
    <t>見通し</t>
  </si>
  <si>
    <t>臨時雇（年間）</t>
  </si>
  <si>
    <t>延べ人数</t>
  </si>
  <si>
    <t>（代表者）</t>
    <phoneticPr fontId="2"/>
  </si>
  <si>
    <t>数量</t>
    <rPh sb="0" eb="2">
      <t>スウリョウ</t>
    </rPh>
    <phoneticPr fontId="2"/>
  </si>
  <si>
    <t>備考</t>
    <rPh sb="0" eb="2">
      <t>ビコウ</t>
    </rPh>
    <phoneticPr fontId="2"/>
  </si>
  <si>
    <t>農業用機械等の名称</t>
    <rPh sb="0" eb="3">
      <t>ノウギョウヨウ</t>
    </rPh>
    <rPh sb="3" eb="5">
      <t>キカイ</t>
    </rPh>
    <rPh sb="5" eb="6">
      <t>トウ</t>
    </rPh>
    <rPh sb="7" eb="9">
      <t>メイショウ</t>
    </rPh>
    <phoneticPr fontId="2"/>
  </si>
  <si>
    <t>（別紙）生産方式の合理化に係る農業用機械等の取得計画</t>
    <rPh sb="1" eb="3">
      <t>ベッシ</t>
    </rPh>
    <rPh sb="4" eb="6">
      <t>セイサン</t>
    </rPh>
    <rPh sb="6" eb="8">
      <t>ホウシキ</t>
    </rPh>
    <rPh sb="9" eb="12">
      <t>ゴウリカ</t>
    </rPh>
    <rPh sb="13" eb="14">
      <t>カカ</t>
    </rPh>
    <rPh sb="15" eb="18">
      <t>ノウギョウヨウ</t>
    </rPh>
    <rPh sb="18" eb="20">
      <t>キカイ</t>
    </rPh>
    <rPh sb="20" eb="21">
      <t>トウ</t>
    </rPh>
    <rPh sb="22" eb="24">
      <t>シュトク</t>
    </rPh>
    <rPh sb="24" eb="26">
      <t>ケイカク</t>
    </rPh>
    <phoneticPr fontId="2"/>
  </si>
  <si>
    <t>　「農業用機械等の名称」欄には、生産方式の合理化のために、取得する予定の農業用の機械及び装置、器具及び備品、</t>
    <rPh sb="2" eb="5">
      <t>ノウギョウヨウ</t>
    </rPh>
    <rPh sb="5" eb="7">
      <t>キカイ</t>
    </rPh>
    <rPh sb="7" eb="8">
      <t>トウ</t>
    </rPh>
    <rPh sb="9" eb="11">
      <t>メイショウ</t>
    </rPh>
    <rPh sb="12" eb="13">
      <t>ラン</t>
    </rPh>
    <phoneticPr fontId="2"/>
  </si>
  <si>
    <t>（②「（３）農用地及び農業生産施設」に記載しているものは記載不要。）</t>
    <phoneticPr fontId="2"/>
  </si>
  <si>
    <t>建物及びその附属設備、構築物並びにソフトウェア等を記載する。</t>
    <rPh sb="23" eb="24">
      <t>トウ</t>
    </rPh>
    <phoneticPr fontId="2"/>
  </si>
  <si>
    <t>生産量</t>
    <rPh sb="0" eb="3">
      <t>セイサンリョウ</t>
    </rPh>
    <phoneticPr fontId="2"/>
  </si>
  <si>
    <r>
      <t>飼養頭数</t>
    </r>
    <r>
      <rPr>
        <sz val="9"/>
        <rFont val="ＭＳ 明朝"/>
        <family val="1"/>
        <charset val="128"/>
      </rPr>
      <t>（頭、羽）</t>
    </r>
    <phoneticPr fontId="2"/>
  </si>
  <si>
    <t>□複合経営</t>
    <rPh sb="1" eb="3">
      <t>フクゴウ</t>
    </rPh>
    <rPh sb="3" eb="5">
      <t>ケイエイ</t>
    </rPh>
    <phoneticPr fontId="2"/>
  </si>
  <si>
    <t>連絡先</t>
    <rPh sb="0" eb="3">
      <t>レンラクサキ</t>
    </rPh>
    <phoneticPr fontId="2"/>
  </si>
  <si>
    <t>⑥　その他の農業経営の改善に関する現状と目標・措置</t>
    <rPh sb="4" eb="5">
      <t>ホカ</t>
    </rPh>
    <rPh sb="6" eb="8">
      <t>ノウギョウ</t>
    </rPh>
    <rPh sb="8" eb="10">
      <t>ケイエイ</t>
    </rPh>
    <rPh sb="11" eb="13">
      <t>カイゼン</t>
    </rPh>
    <rPh sb="14" eb="15">
      <t>カン</t>
    </rPh>
    <rPh sb="23" eb="25">
      <t>ソチ</t>
    </rPh>
    <phoneticPr fontId="2"/>
  </si>
  <si>
    <t>④　経営管理の合理化に関する現状と目標・措置</t>
    <phoneticPr fontId="2"/>
  </si>
  <si>
    <t>⑤　農業従事の態様の改善に関する現状と目標・措置</t>
    <phoneticPr fontId="2"/>
  </si>
  <si>
    <t>申請者</t>
    <rPh sb="0" eb="3">
      <t>シンセイシャ</t>
    </rPh>
    <phoneticPr fontId="2"/>
  </si>
  <si>
    <t>住所</t>
    <rPh sb="0" eb="2">
      <t>ジュウショ</t>
    </rPh>
    <phoneticPr fontId="2"/>
  </si>
  <si>
    <t>フリガナ</t>
    <phoneticPr fontId="2"/>
  </si>
  <si>
    <t>生年月日・
法人設立年月日　　　　　　　　　　　　　　　　　　　　　　　　　　　　　　　　　　</t>
    <rPh sb="0" eb="2">
      <t>セイネン</t>
    </rPh>
    <rPh sb="2" eb="4">
      <t>ガッピ</t>
    </rPh>
    <rPh sb="6" eb="8">
      <t>ホウジン</t>
    </rPh>
    <rPh sb="8" eb="10">
      <t>セツリツ</t>
    </rPh>
    <rPh sb="10" eb="13">
      <t>ネンガッピ</t>
    </rPh>
    <phoneticPr fontId="2"/>
  </si>
  <si>
    <t>　　　　　　　　　　　</t>
    <phoneticPr fontId="2"/>
  </si>
  <si>
    <t>代表者氏名
（法人のみ）</t>
    <rPh sb="0" eb="3">
      <t>ダイヒョウシャ</t>
    </rPh>
    <rPh sb="3" eb="5">
      <t>シメイ</t>
    </rPh>
    <rPh sb="7" eb="9">
      <t>ホウジン</t>
    </rPh>
    <phoneticPr fontId="2"/>
  </si>
  <si>
    <t>現　状</t>
    <phoneticPr fontId="2"/>
  </si>
  <si>
    <t>棟</t>
    <rPh sb="0" eb="1">
      <t>トウ</t>
    </rPh>
    <phoneticPr fontId="2"/>
  </si>
  <si>
    <t>㎡</t>
    <phoneticPr fontId="2"/>
  </si>
  <si>
    <t>経 営 面 積 合 計</t>
    <phoneticPr fontId="2"/>
  </si>
  <si>
    <t>その他</t>
    <phoneticPr fontId="2"/>
  </si>
  <si>
    <t>個人・法人名</t>
    <phoneticPr fontId="2"/>
  </si>
  <si>
    <t>作付面積(a)</t>
    <phoneticPr fontId="2"/>
  </si>
  <si>
    <t>年間農業
従事時間</t>
    <rPh sb="7" eb="9">
      <t>ジカン</t>
    </rPh>
    <phoneticPr fontId="2"/>
  </si>
  <si>
    <t>豊橋市長  殿</t>
    <rPh sb="0" eb="2">
      <t>トヨハシ</t>
    </rPh>
    <phoneticPr fontId="2"/>
  </si>
  <si>
    <t>愛知県知事  殿</t>
    <rPh sb="0" eb="2">
      <t>アイチ</t>
    </rPh>
    <phoneticPr fontId="2"/>
  </si>
  <si>
    <t>東海農政局長  殿</t>
    <rPh sb="0" eb="2">
      <t>トウカイ</t>
    </rPh>
    <rPh sb="2" eb="5">
      <t>ノウセイキョク</t>
    </rPh>
    <rPh sb="5" eb="6">
      <t>チョウ</t>
    </rPh>
    <phoneticPr fontId="2"/>
  </si>
  <si>
    <t>別紙</t>
    <rPh sb="0" eb="2">
      <t>ベッシ</t>
    </rPh>
    <phoneticPr fontId="2"/>
  </si>
  <si>
    <t>Ver1.79</t>
    <phoneticPr fontId="2"/>
  </si>
  <si>
    <t>様式２</t>
    <rPh sb="0" eb="2">
      <t>ヨウシキ</t>
    </rPh>
    <phoneticPr fontId="2"/>
  </si>
  <si>
    <t>農業経営改善計画認定申請にかかる収支計画</t>
    <rPh sb="0" eb="2">
      <t>ノウギョウ</t>
    </rPh>
    <rPh sb="2" eb="4">
      <t>ケイエイ</t>
    </rPh>
    <rPh sb="4" eb="6">
      <t>カイゼン</t>
    </rPh>
    <rPh sb="6" eb="8">
      <t>ケイカク</t>
    </rPh>
    <rPh sb="8" eb="10">
      <t>ニンテイ</t>
    </rPh>
    <rPh sb="10" eb="12">
      <t>シンセイ</t>
    </rPh>
    <rPh sb="16" eb="18">
      <t>シュウシ</t>
    </rPh>
    <rPh sb="18" eb="20">
      <t>ケイカク</t>
    </rPh>
    <phoneticPr fontId="2"/>
  </si>
  <si>
    <t>氏名</t>
    <rPh sb="0" eb="2">
      <t>シメイ</t>
    </rPh>
    <phoneticPr fontId="2"/>
  </si>
  <si>
    <t>目標（申請時）</t>
    <rPh sb="0" eb="2">
      <t>モクヒョウ</t>
    </rPh>
    <rPh sb="3" eb="5">
      <t>シンセイ</t>
    </rPh>
    <rPh sb="5" eb="6">
      <t>トキ</t>
    </rPh>
    <phoneticPr fontId="2"/>
  </si>
  <si>
    <t>３年前</t>
    <rPh sb="1" eb="2">
      <t>ネン</t>
    </rPh>
    <rPh sb="2" eb="3">
      <t>マエ</t>
    </rPh>
    <phoneticPr fontId="2"/>
  </si>
  <si>
    <t>２年前</t>
    <rPh sb="1" eb="3">
      <t>ネンマエ</t>
    </rPh>
    <phoneticPr fontId="2"/>
  </si>
  <si>
    <t>１年前</t>
    <rPh sb="1" eb="3">
      <t>ネンマエ</t>
    </rPh>
    <phoneticPr fontId="2"/>
  </si>
  <si>
    <t>１年目</t>
    <rPh sb="1" eb="3">
      <t>ネンメ</t>
    </rPh>
    <phoneticPr fontId="2"/>
  </si>
  <si>
    <t>２年目</t>
    <rPh sb="1" eb="3">
      <t>ネンメ</t>
    </rPh>
    <phoneticPr fontId="2"/>
  </si>
  <si>
    <t>３年目</t>
    <rPh sb="1" eb="3">
      <t>ネンメ</t>
    </rPh>
    <phoneticPr fontId="2"/>
  </si>
  <si>
    <t>４年目</t>
    <rPh sb="1" eb="3">
      <t>ネンメ</t>
    </rPh>
    <phoneticPr fontId="2"/>
  </si>
  <si>
    <t>５年目</t>
    <rPh sb="1" eb="3">
      <t>ネンメ</t>
    </rPh>
    <phoneticPr fontId="2"/>
  </si>
  <si>
    <t>　</t>
    <phoneticPr fontId="2"/>
  </si>
  <si>
    <t>　</t>
    <phoneticPr fontId="2"/>
  </si>
  <si>
    <t>千円</t>
    <rPh sb="0" eb="2">
      <t>センエン</t>
    </rPh>
    <phoneticPr fontId="2"/>
  </si>
  <si>
    <t>〔参考〕</t>
    <rPh sb="1" eb="3">
      <t>サンコウ</t>
    </rPh>
    <phoneticPr fontId="2"/>
  </si>
  <si>
    <t>農業収入</t>
    <rPh sb="0" eb="2">
      <t>ノウギョウ</t>
    </rPh>
    <rPh sb="2" eb="4">
      <t>シュウニュウ</t>
    </rPh>
    <phoneticPr fontId="2"/>
  </si>
  <si>
    <t>Ａ</t>
    <phoneticPr fontId="2"/>
  </si>
  <si>
    <t>地域標準値</t>
    <rPh sb="0" eb="2">
      <t>チイキ</t>
    </rPh>
    <rPh sb="2" eb="4">
      <t>ヒョウジュン</t>
    </rPh>
    <rPh sb="4" eb="5">
      <t>アタイ</t>
    </rPh>
    <phoneticPr fontId="2"/>
  </si>
  <si>
    <t>作目</t>
    <rPh sb="0" eb="1">
      <t>サク</t>
    </rPh>
    <rPh sb="1" eb="2">
      <t>モク</t>
    </rPh>
    <phoneticPr fontId="2"/>
  </si>
  <si>
    <t>反収：</t>
    <rPh sb="0" eb="2">
      <t>タンシュウ</t>
    </rPh>
    <phoneticPr fontId="2"/>
  </si>
  <si>
    <t>←</t>
    <phoneticPr fontId="2"/>
  </si>
  <si>
    <t>単価：</t>
    <rPh sb="0" eb="2">
      <t>タンカ</t>
    </rPh>
    <phoneticPr fontId="2"/>
  </si>
  <si>
    <t>←</t>
    <phoneticPr fontId="2"/>
  </si>
  <si>
    <t>←</t>
    <phoneticPr fontId="2"/>
  </si>
  <si>
    <t>作業受託</t>
    <rPh sb="0" eb="2">
      <t>サギョウ</t>
    </rPh>
    <rPh sb="2" eb="4">
      <t>ジュタク</t>
    </rPh>
    <phoneticPr fontId="2"/>
  </si>
  <si>
    <t>収入</t>
    <rPh sb="0" eb="2">
      <t>シュウニュウ</t>
    </rPh>
    <phoneticPr fontId="2"/>
  </si>
  <si>
    <t>その他</t>
    <rPh sb="2" eb="3">
      <t>タ</t>
    </rPh>
    <phoneticPr fontId="2"/>
  </si>
  <si>
    <t>農業経営費</t>
    <rPh sb="0" eb="2">
      <t>ノウギョウ</t>
    </rPh>
    <rPh sb="2" eb="4">
      <t>ケイエイ</t>
    </rPh>
    <rPh sb="4" eb="5">
      <t>ヒ</t>
    </rPh>
    <phoneticPr fontId="2"/>
  </si>
  <si>
    <t>B</t>
    <phoneticPr fontId="2"/>
  </si>
  <si>
    <r>
      <t>種苗・肥料・農薬等原材料費</t>
    </r>
    <r>
      <rPr>
        <sz val="9"/>
        <rFont val="ＭＳ Ｐ明朝"/>
        <family val="1"/>
        <charset val="128"/>
      </rPr>
      <t>（9.10.11.12.14.15.17）</t>
    </r>
    <rPh sb="0" eb="2">
      <t>シュビョウ</t>
    </rPh>
    <rPh sb="3" eb="5">
      <t>ヒリョウ</t>
    </rPh>
    <rPh sb="6" eb="8">
      <t>ノウヤク</t>
    </rPh>
    <rPh sb="8" eb="9">
      <t>トウ</t>
    </rPh>
    <rPh sb="9" eb="12">
      <t>ゲンザイリョウ</t>
    </rPh>
    <rPh sb="12" eb="13">
      <t>ヒ</t>
    </rPh>
    <phoneticPr fontId="2"/>
  </si>
  <si>
    <r>
      <t>施設・機械費</t>
    </r>
    <r>
      <rPr>
        <sz val="9"/>
        <rFont val="ＭＳ Ｐ明朝"/>
        <family val="1"/>
        <charset val="128"/>
      </rPr>
      <t>（13.16.20）</t>
    </r>
    <rPh sb="0" eb="2">
      <t>シセツ</t>
    </rPh>
    <rPh sb="3" eb="5">
      <t>キカイ</t>
    </rPh>
    <rPh sb="5" eb="6">
      <t>ヒ</t>
    </rPh>
    <phoneticPr fontId="2"/>
  </si>
  <si>
    <r>
      <t>うち施設・機械</t>
    </r>
    <r>
      <rPr>
        <sz val="9"/>
        <rFont val="ＭＳ Ｐ明朝"/>
        <family val="1"/>
        <charset val="128"/>
      </rPr>
      <t>(13,16)</t>
    </r>
    <rPh sb="2" eb="4">
      <t>シセツ</t>
    </rPh>
    <rPh sb="5" eb="7">
      <t>キカイ</t>
    </rPh>
    <phoneticPr fontId="2"/>
  </si>
  <si>
    <r>
      <t>（うち減価償却費）</t>
    </r>
    <r>
      <rPr>
        <sz val="8"/>
        <rFont val="ＭＳ Ｐ明朝"/>
        <family val="1"/>
        <charset val="128"/>
      </rPr>
      <t>（20）</t>
    </r>
    <rPh sb="3" eb="5">
      <t>ゲンカ</t>
    </rPh>
    <rPh sb="5" eb="7">
      <t>ショウキャク</t>
    </rPh>
    <rPh sb="7" eb="8">
      <t>ヒ</t>
    </rPh>
    <phoneticPr fontId="2"/>
  </si>
  <si>
    <t>従来分</t>
    <rPh sb="0" eb="2">
      <t>ジュウライ</t>
    </rPh>
    <rPh sb="2" eb="3">
      <t>ブン</t>
    </rPh>
    <phoneticPr fontId="2"/>
  </si>
  <si>
    <t>新規分</t>
    <rPh sb="0" eb="2">
      <t>シンキ</t>
    </rPh>
    <rPh sb="2" eb="3">
      <t>ブン</t>
    </rPh>
    <phoneticPr fontId="2"/>
  </si>
  <si>
    <r>
      <t>雇用労賃</t>
    </r>
    <r>
      <rPr>
        <sz val="9"/>
        <rFont val="ＭＳ Ｐ明朝"/>
        <family val="1"/>
        <charset val="128"/>
      </rPr>
      <t>（22）</t>
    </r>
    <rPh sb="0" eb="2">
      <t>コヨウ</t>
    </rPh>
    <rPh sb="2" eb="4">
      <t>ロウチン</t>
    </rPh>
    <phoneticPr fontId="2"/>
  </si>
  <si>
    <r>
      <t>その他</t>
    </r>
    <r>
      <rPr>
        <sz val="9"/>
        <rFont val="ＭＳ Ｐ明朝"/>
        <family val="1"/>
        <charset val="128"/>
      </rPr>
      <t>（８.18.19.21.23-30）</t>
    </r>
    <rPh sb="2" eb="3">
      <t>タ</t>
    </rPh>
    <phoneticPr fontId="2"/>
  </si>
  <si>
    <t>農業所得</t>
    <rPh sb="0" eb="2">
      <t>ノウギョウ</t>
    </rPh>
    <rPh sb="2" eb="4">
      <t>ショトク</t>
    </rPh>
    <phoneticPr fontId="2"/>
  </si>
  <si>
    <t>Ａ-B</t>
    <phoneticPr fontId="2"/>
  </si>
  <si>
    <t>減価償却費</t>
    <rPh sb="0" eb="2">
      <t>ゲンカ</t>
    </rPh>
    <rPh sb="2" eb="5">
      <t>ショウキャクヒ</t>
    </rPh>
    <phoneticPr fontId="2"/>
  </si>
  <si>
    <t>減価償却資産名</t>
    <rPh sb="0" eb="2">
      <t>ゲンカ</t>
    </rPh>
    <rPh sb="2" eb="4">
      <t>ショウキャク</t>
    </rPh>
    <rPh sb="4" eb="6">
      <t>シサン</t>
    </rPh>
    <rPh sb="6" eb="7">
      <t>メイ</t>
    </rPh>
    <phoneticPr fontId="2"/>
  </si>
  <si>
    <t>取得価額</t>
    <rPh sb="0" eb="2">
      <t>シュトク</t>
    </rPh>
    <rPh sb="2" eb="4">
      <t>カガク</t>
    </rPh>
    <phoneticPr fontId="2"/>
  </si>
  <si>
    <t>（新規分内訳）</t>
    <rPh sb="1" eb="4">
      <t>シンキブン</t>
    </rPh>
    <rPh sb="4" eb="6">
      <t>ウチワケ</t>
    </rPh>
    <phoneticPr fontId="2"/>
  </si>
  <si>
    <t>〔減価償却費（新規分）計算表〕</t>
    <rPh sb="1" eb="3">
      <t>ゲンカ</t>
    </rPh>
    <rPh sb="3" eb="5">
      <t>ショウキャク</t>
    </rPh>
    <rPh sb="5" eb="6">
      <t>ヒ</t>
    </rPh>
    <rPh sb="7" eb="10">
      <t>シンキブン</t>
    </rPh>
    <rPh sb="11" eb="14">
      <t>ケイサンヒョウ</t>
    </rPh>
    <phoneticPr fontId="2"/>
  </si>
  <si>
    <t>定率</t>
    <rPh sb="0" eb="2">
      <t>テイリツ</t>
    </rPh>
    <phoneticPr fontId="2"/>
  </si>
  <si>
    <t>定額</t>
    <rPh sb="0" eb="2">
      <t>テイガク</t>
    </rPh>
    <phoneticPr fontId="2"/>
  </si>
  <si>
    <t>定率法改定償却率</t>
    <rPh sb="0" eb="3">
      <t>テイリツホウ</t>
    </rPh>
    <rPh sb="3" eb="5">
      <t>カイテイ</t>
    </rPh>
    <rPh sb="5" eb="8">
      <t>ショウキャクリツ</t>
    </rPh>
    <phoneticPr fontId="2"/>
  </si>
  <si>
    <t>定率法保証率</t>
    <rPh sb="0" eb="3">
      <t>テイリツホウ</t>
    </rPh>
    <rPh sb="3" eb="6">
      <t>ホショウリツ</t>
    </rPh>
    <phoneticPr fontId="2"/>
  </si>
  <si>
    <t>①</t>
    <phoneticPr fontId="2"/>
  </si>
  <si>
    <t>資産名</t>
    <rPh sb="0" eb="2">
      <t>シサン</t>
    </rPh>
    <rPh sb="2" eb="3">
      <t>メイ</t>
    </rPh>
    <phoneticPr fontId="2"/>
  </si>
  <si>
    <t>耐用年数</t>
    <rPh sb="0" eb="2">
      <t>タイヨウ</t>
    </rPh>
    <rPh sb="2" eb="4">
      <t>ネンスウ</t>
    </rPh>
    <phoneticPr fontId="2"/>
  </si>
  <si>
    <t>年</t>
    <rPh sb="0" eb="1">
      <t>ネン</t>
    </rPh>
    <phoneticPr fontId="2"/>
  </si>
  <si>
    <t>①</t>
    <phoneticPr fontId="2"/>
  </si>
  <si>
    <t>定率法</t>
    <rPh sb="0" eb="3">
      <t>テイリツホウ</t>
    </rPh>
    <phoneticPr fontId="2"/>
  </si>
  <si>
    <t>償却保証額</t>
    <rPh sb="0" eb="2">
      <t>ショウキャク</t>
    </rPh>
    <rPh sb="4" eb="5">
      <t>ガク</t>
    </rPh>
    <phoneticPr fontId="2"/>
  </si>
  <si>
    <t>１年</t>
    <rPh sb="1" eb="2">
      <t>ネン</t>
    </rPh>
    <phoneticPr fontId="2"/>
  </si>
  <si>
    <t>取得年</t>
    <rPh sb="0" eb="2">
      <t>シュトク</t>
    </rPh>
    <rPh sb="2" eb="3">
      <t>ネン</t>
    </rPh>
    <phoneticPr fontId="2"/>
  </si>
  <si>
    <t>年目～</t>
    <rPh sb="0" eb="2">
      <t>ネンメ</t>
    </rPh>
    <phoneticPr fontId="2"/>
  </si>
  <si>
    <t>保 証 率</t>
    <phoneticPr fontId="2"/>
  </si>
  <si>
    <t>２年</t>
    <rPh sb="1" eb="2">
      <t>ネン</t>
    </rPh>
    <phoneticPr fontId="2"/>
  </si>
  <si>
    <t>改定償却率</t>
  </si>
  <si>
    <t>３年</t>
    <rPh sb="1" eb="2">
      <t>ネン</t>
    </rPh>
    <phoneticPr fontId="2"/>
  </si>
  <si>
    <t>４年</t>
    <rPh sb="1" eb="2">
      <t>ネン</t>
    </rPh>
    <phoneticPr fontId="2"/>
  </si>
  <si>
    <t>②</t>
    <phoneticPr fontId="2"/>
  </si>
  <si>
    <t>５年</t>
    <rPh sb="1" eb="2">
      <t>ネン</t>
    </rPh>
    <phoneticPr fontId="2"/>
  </si>
  <si>
    <t>保 証 率</t>
    <phoneticPr fontId="2"/>
  </si>
  <si>
    <t>６年</t>
    <rPh sb="1" eb="2">
      <t>ネン</t>
    </rPh>
    <phoneticPr fontId="2"/>
  </si>
  <si>
    <t>７年</t>
    <rPh sb="1" eb="2">
      <t>ネン</t>
    </rPh>
    <phoneticPr fontId="2"/>
  </si>
  <si>
    <t>８年</t>
    <rPh sb="1" eb="2">
      <t>ネン</t>
    </rPh>
    <phoneticPr fontId="2"/>
  </si>
  <si>
    <t>③</t>
    <phoneticPr fontId="2"/>
  </si>
  <si>
    <t>９年</t>
    <rPh sb="1" eb="2">
      <t>ネン</t>
    </rPh>
    <phoneticPr fontId="2"/>
  </si>
  <si>
    <t>１０年</t>
    <rPh sb="2" eb="3">
      <t>ネン</t>
    </rPh>
    <phoneticPr fontId="2"/>
  </si>
  <si>
    <t>１１年</t>
    <rPh sb="2" eb="3">
      <t>ネン</t>
    </rPh>
    <phoneticPr fontId="2"/>
  </si>
  <si>
    <t>１２年</t>
    <rPh sb="2" eb="3">
      <t>ネン</t>
    </rPh>
    <phoneticPr fontId="2"/>
  </si>
  <si>
    <t>④</t>
    <phoneticPr fontId="2"/>
  </si>
  <si>
    <t>１３年</t>
    <rPh sb="2" eb="3">
      <t>ネン</t>
    </rPh>
    <phoneticPr fontId="2"/>
  </si>
  <si>
    <t>１４年</t>
    <rPh sb="2" eb="3">
      <t>ネン</t>
    </rPh>
    <phoneticPr fontId="2"/>
  </si>
  <si>
    <t>１５年</t>
    <rPh sb="2" eb="3">
      <t>ネン</t>
    </rPh>
    <phoneticPr fontId="2"/>
  </si>
  <si>
    <t>１６年</t>
    <rPh sb="2" eb="3">
      <t>ネン</t>
    </rPh>
    <phoneticPr fontId="2"/>
  </si>
  <si>
    <t>⑤</t>
    <phoneticPr fontId="2"/>
  </si>
  <si>
    <t>１７年</t>
    <rPh sb="2" eb="3">
      <t>ネン</t>
    </rPh>
    <phoneticPr fontId="2"/>
  </si>
  <si>
    <t>１８年</t>
    <rPh sb="2" eb="3">
      <t>ネン</t>
    </rPh>
    <phoneticPr fontId="2"/>
  </si>
  <si>
    <t>１９年</t>
    <rPh sb="2" eb="3">
      <t>ネン</t>
    </rPh>
    <phoneticPr fontId="2"/>
  </si>
  <si>
    <t>２０年</t>
    <rPh sb="2" eb="3">
      <t>ネン</t>
    </rPh>
    <phoneticPr fontId="2"/>
  </si>
  <si>
    <t>⑥</t>
    <phoneticPr fontId="2"/>
  </si>
  <si>
    <t>２１年</t>
    <rPh sb="2" eb="3">
      <t>ネン</t>
    </rPh>
    <phoneticPr fontId="2"/>
  </si>
  <si>
    <t>２２年</t>
    <rPh sb="2" eb="3">
      <t>ネン</t>
    </rPh>
    <phoneticPr fontId="2"/>
  </si>
  <si>
    <t>２３年</t>
    <rPh sb="2" eb="3">
      <t>ネン</t>
    </rPh>
    <phoneticPr fontId="2"/>
  </si>
  <si>
    <t>２４年</t>
    <rPh sb="2" eb="3">
      <t>ネン</t>
    </rPh>
    <phoneticPr fontId="2"/>
  </si>
  <si>
    <t>⑦</t>
    <phoneticPr fontId="2"/>
  </si>
  <si>
    <t>２５年</t>
    <rPh sb="2" eb="3">
      <t>ネン</t>
    </rPh>
    <phoneticPr fontId="2"/>
  </si>
  <si>
    <t>２６年</t>
    <rPh sb="2" eb="3">
      <t>ネン</t>
    </rPh>
    <phoneticPr fontId="2"/>
  </si>
  <si>
    <t>２７年</t>
    <rPh sb="2" eb="3">
      <t>ネン</t>
    </rPh>
    <phoneticPr fontId="2"/>
  </si>
  <si>
    <t>２８年</t>
    <rPh sb="2" eb="3">
      <t>ネン</t>
    </rPh>
    <phoneticPr fontId="2"/>
  </si>
  <si>
    <t>⑧</t>
    <phoneticPr fontId="2"/>
  </si>
  <si>
    <t>２９年</t>
    <rPh sb="2" eb="3">
      <t>ネン</t>
    </rPh>
    <phoneticPr fontId="2"/>
  </si>
  <si>
    <t>３０年</t>
    <rPh sb="2" eb="3">
      <t>ネン</t>
    </rPh>
    <phoneticPr fontId="2"/>
  </si>
  <si>
    <t>３１年</t>
    <rPh sb="2" eb="3">
      <t>ネン</t>
    </rPh>
    <phoneticPr fontId="2"/>
  </si>
  <si>
    <t>３２年</t>
    <rPh sb="2" eb="3">
      <t>ネン</t>
    </rPh>
    <phoneticPr fontId="2"/>
  </si>
  <si>
    <t>⑨</t>
    <phoneticPr fontId="2"/>
  </si>
  <si>
    <t>３３年</t>
    <rPh sb="2" eb="3">
      <t>ネン</t>
    </rPh>
    <phoneticPr fontId="2"/>
  </si>
  <si>
    <t>３４年</t>
    <rPh sb="2" eb="3">
      <t>ネン</t>
    </rPh>
    <phoneticPr fontId="2"/>
  </si>
  <si>
    <t>３５年</t>
    <rPh sb="2" eb="3">
      <t>ネン</t>
    </rPh>
    <phoneticPr fontId="2"/>
  </si>
  <si>
    <t>３６年</t>
    <rPh sb="2" eb="3">
      <t>ネン</t>
    </rPh>
    <phoneticPr fontId="2"/>
  </si>
  <si>
    <t>⑩</t>
    <phoneticPr fontId="2"/>
  </si>
  <si>
    <t>３７年</t>
    <rPh sb="2" eb="3">
      <t>ネン</t>
    </rPh>
    <phoneticPr fontId="2"/>
  </si>
  <si>
    <t>３８年</t>
    <rPh sb="2" eb="3">
      <t>ネン</t>
    </rPh>
    <phoneticPr fontId="2"/>
  </si>
  <si>
    <t>３９年</t>
    <rPh sb="2" eb="3">
      <t>ネン</t>
    </rPh>
    <phoneticPr fontId="2"/>
  </si>
  <si>
    <t>４０年</t>
    <rPh sb="2" eb="3">
      <t>ネン</t>
    </rPh>
    <phoneticPr fontId="2"/>
  </si>
  <si>
    <t>取得金額合計価額</t>
    <rPh sb="0" eb="2">
      <t>シュトク</t>
    </rPh>
    <rPh sb="2" eb="4">
      <t>キンガク</t>
    </rPh>
    <rPh sb="4" eb="6">
      <t>ゴウケイ</t>
    </rPh>
    <rPh sb="6" eb="8">
      <t>カガク</t>
    </rPh>
    <phoneticPr fontId="2"/>
  </si>
  <si>
    <t>〔経費内訳表〕</t>
    <rPh sb="1" eb="3">
      <t>ケイヒ</t>
    </rPh>
    <rPh sb="3" eb="6">
      <t>ウチワケヒョウ</t>
    </rPh>
    <phoneticPr fontId="2"/>
  </si>
  <si>
    <t>(千円）</t>
    <rPh sb="1" eb="3">
      <t>センエン</t>
    </rPh>
    <phoneticPr fontId="2"/>
  </si>
  <si>
    <t>3年前</t>
    <rPh sb="1" eb="3">
      <t>ネンマエ</t>
    </rPh>
    <phoneticPr fontId="2"/>
  </si>
  <si>
    <t>2年前</t>
    <rPh sb="1" eb="3">
      <t>ネンマエ</t>
    </rPh>
    <phoneticPr fontId="2"/>
  </si>
  <si>
    <t>1年前</t>
    <rPh sb="1" eb="3">
      <t>ネンマエ</t>
    </rPh>
    <phoneticPr fontId="2"/>
  </si>
  <si>
    <t>租税公課</t>
    <rPh sb="0" eb="2">
      <t>ソゼイ</t>
    </rPh>
    <rPh sb="2" eb="4">
      <t>コウカ</t>
    </rPh>
    <phoneticPr fontId="2"/>
  </si>
  <si>
    <t>種苗費</t>
    <rPh sb="0" eb="2">
      <t>シュビョウ</t>
    </rPh>
    <rPh sb="2" eb="3">
      <t>ヒ</t>
    </rPh>
    <phoneticPr fontId="2"/>
  </si>
  <si>
    <t>素畜費</t>
    <rPh sb="0" eb="1">
      <t>ソ</t>
    </rPh>
    <rPh sb="1" eb="2">
      <t>チク</t>
    </rPh>
    <rPh sb="2" eb="3">
      <t>ヒ</t>
    </rPh>
    <phoneticPr fontId="2"/>
  </si>
  <si>
    <t>肥料費</t>
    <rPh sb="0" eb="2">
      <t>ヒリョウ</t>
    </rPh>
    <rPh sb="2" eb="3">
      <t>ヒ</t>
    </rPh>
    <phoneticPr fontId="2"/>
  </si>
  <si>
    <t>飼料費</t>
    <rPh sb="0" eb="2">
      <t>シリョウ</t>
    </rPh>
    <rPh sb="2" eb="3">
      <t>ヒ</t>
    </rPh>
    <phoneticPr fontId="2"/>
  </si>
  <si>
    <t>農具費</t>
    <rPh sb="0" eb="2">
      <t>ノウグ</t>
    </rPh>
    <rPh sb="2" eb="3">
      <t>ヒ</t>
    </rPh>
    <phoneticPr fontId="2"/>
  </si>
  <si>
    <t>農薬衛生費</t>
    <rPh sb="0" eb="2">
      <t>ノウヤク</t>
    </rPh>
    <rPh sb="2" eb="5">
      <t>エイセイヒ</t>
    </rPh>
    <phoneticPr fontId="2"/>
  </si>
  <si>
    <t>諸材料費</t>
    <rPh sb="0" eb="1">
      <t>ショ</t>
    </rPh>
    <rPh sb="1" eb="3">
      <t>ザイリョウ</t>
    </rPh>
    <rPh sb="3" eb="4">
      <t>ヒ</t>
    </rPh>
    <phoneticPr fontId="2"/>
  </si>
  <si>
    <t>修繕費</t>
    <rPh sb="0" eb="3">
      <t>シュウゼンヒ</t>
    </rPh>
    <phoneticPr fontId="2"/>
  </si>
  <si>
    <t>動力光熱水費</t>
    <rPh sb="0" eb="2">
      <t>ドウリョク</t>
    </rPh>
    <rPh sb="2" eb="4">
      <t>コウネツ</t>
    </rPh>
    <rPh sb="4" eb="5">
      <t>ミズ</t>
    </rPh>
    <rPh sb="5" eb="6">
      <t>ヒ</t>
    </rPh>
    <phoneticPr fontId="2"/>
  </si>
  <si>
    <t>作業用衣料費</t>
    <rPh sb="0" eb="3">
      <t>サギョウヨウ</t>
    </rPh>
    <rPh sb="3" eb="5">
      <t>イリョウ</t>
    </rPh>
    <rPh sb="5" eb="6">
      <t>ヒ</t>
    </rPh>
    <phoneticPr fontId="2"/>
  </si>
  <si>
    <t>農業共済掛金</t>
    <rPh sb="0" eb="2">
      <t>ノウギョウ</t>
    </rPh>
    <rPh sb="2" eb="4">
      <t>キョウサイ</t>
    </rPh>
    <rPh sb="4" eb="5">
      <t>カ</t>
    </rPh>
    <rPh sb="5" eb="6">
      <t>キン</t>
    </rPh>
    <phoneticPr fontId="2"/>
  </si>
  <si>
    <t>減価償却費</t>
    <rPh sb="0" eb="2">
      <t>ゲンカ</t>
    </rPh>
    <rPh sb="2" eb="4">
      <t>ショウキャク</t>
    </rPh>
    <rPh sb="4" eb="5">
      <t>ヒ</t>
    </rPh>
    <phoneticPr fontId="2"/>
  </si>
  <si>
    <t>荷造運賃手数料</t>
    <rPh sb="0" eb="2">
      <t>ニヅク</t>
    </rPh>
    <rPh sb="2" eb="4">
      <t>ウンチン</t>
    </rPh>
    <rPh sb="4" eb="7">
      <t>テスウリョウ</t>
    </rPh>
    <phoneticPr fontId="2"/>
  </si>
  <si>
    <t>雇人費</t>
    <rPh sb="0" eb="1">
      <t>ヤト</t>
    </rPh>
    <rPh sb="1" eb="2">
      <t>ヒト</t>
    </rPh>
    <rPh sb="2" eb="3">
      <t>ヒ</t>
    </rPh>
    <phoneticPr fontId="2"/>
  </si>
  <si>
    <t>利子割引料</t>
    <rPh sb="0" eb="2">
      <t>リシ</t>
    </rPh>
    <rPh sb="2" eb="4">
      <t>ワリビキ</t>
    </rPh>
    <rPh sb="4" eb="5">
      <t>リョウ</t>
    </rPh>
    <phoneticPr fontId="2"/>
  </si>
  <si>
    <t>地代・賃借料</t>
    <rPh sb="0" eb="2">
      <t>チダイ</t>
    </rPh>
    <rPh sb="3" eb="6">
      <t>チンシャクリョウ</t>
    </rPh>
    <phoneticPr fontId="2"/>
  </si>
  <si>
    <t>上記外</t>
    <rPh sb="0" eb="2">
      <t>ジョウキ</t>
    </rPh>
    <rPh sb="2" eb="3">
      <t>ガイ</t>
    </rPh>
    <phoneticPr fontId="2"/>
  </si>
  <si>
    <t>原材料費</t>
    <rPh sb="0" eb="4">
      <t>ゲンザイリョウヒ</t>
    </rPh>
    <phoneticPr fontId="2"/>
  </si>
  <si>
    <t>施設・機械費</t>
    <rPh sb="0" eb="2">
      <t>シセツ</t>
    </rPh>
    <rPh sb="3" eb="5">
      <t>キカイ</t>
    </rPh>
    <rPh sb="5" eb="6">
      <t>ヒ</t>
    </rPh>
    <phoneticPr fontId="2"/>
  </si>
  <si>
    <t>雇用労賃</t>
    <rPh sb="0" eb="2">
      <t>コヨウ</t>
    </rPh>
    <rPh sb="2" eb="4">
      <t>ロウチン</t>
    </rPh>
    <phoneticPr fontId="2"/>
  </si>
  <si>
    <t>その他　差引</t>
    <rPh sb="2" eb="3">
      <t>タ</t>
    </rPh>
    <rPh sb="4" eb="6">
      <t>サシヒキ</t>
    </rPh>
    <phoneticPr fontId="2"/>
  </si>
  <si>
    <t>合　計</t>
    <rPh sb="0" eb="1">
      <t>ゴウ</t>
    </rPh>
    <rPh sb="2" eb="3">
      <t>ケイ</t>
    </rPh>
    <phoneticPr fontId="2"/>
  </si>
  <si>
    <t>〔作業受託計算表〕</t>
    <rPh sb="1" eb="3">
      <t>サギョウ</t>
    </rPh>
    <rPh sb="3" eb="5">
      <t>ジュタク</t>
    </rPh>
    <rPh sb="5" eb="8">
      <t>ケイサンヒョウ</t>
    </rPh>
    <phoneticPr fontId="2"/>
  </si>
  <si>
    <t>※計算結果を手入力して下さい</t>
    <rPh sb="1" eb="3">
      <t>ケイサン</t>
    </rPh>
    <rPh sb="3" eb="5">
      <t>ケッカ</t>
    </rPh>
    <rPh sb="6" eb="7">
      <t>テ</t>
    </rPh>
    <rPh sb="7" eb="9">
      <t>ニュウリョク</t>
    </rPh>
    <rPh sb="11" eb="12">
      <t>クダ</t>
    </rPh>
    <phoneticPr fontId="2"/>
  </si>
  <si>
    <t>単価(円/10a)</t>
    <rPh sb="0" eb="2">
      <t>タンカ</t>
    </rPh>
    <rPh sb="3" eb="4">
      <t>エン</t>
    </rPh>
    <phoneticPr fontId="2"/>
  </si>
  <si>
    <t>面積 (a)</t>
    <rPh sb="0" eb="2">
      <t>メンセキ</t>
    </rPh>
    <phoneticPr fontId="2"/>
  </si>
  <si>
    <t>金額(千円)</t>
    <rPh sb="0" eb="2">
      <t>キンガク</t>
    </rPh>
    <rPh sb="3" eb="4">
      <t>セン</t>
    </rPh>
    <rPh sb="4" eb="5">
      <t>エン</t>
    </rPh>
    <phoneticPr fontId="2"/>
  </si>
  <si>
    <t>面積(a)</t>
    <rPh sb="0" eb="2">
      <t>メンセキ</t>
    </rPh>
    <phoneticPr fontId="2"/>
  </si>
  <si>
    <t>耕起2回</t>
    <rPh sb="0" eb="1">
      <t>コウ</t>
    </rPh>
    <rPh sb="1" eb="2">
      <t>オ</t>
    </rPh>
    <rPh sb="3" eb="4">
      <t>カイ</t>
    </rPh>
    <phoneticPr fontId="2"/>
  </si>
  <si>
    <t>代かき</t>
    <rPh sb="0" eb="1">
      <t>シロ</t>
    </rPh>
    <phoneticPr fontId="2"/>
  </si>
  <si>
    <t>田植</t>
    <rPh sb="0" eb="2">
      <t>タウ</t>
    </rPh>
    <phoneticPr fontId="2"/>
  </si>
  <si>
    <t>刈取り</t>
    <rPh sb="0" eb="2">
      <t>カリト</t>
    </rPh>
    <phoneticPr fontId="2"/>
  </si>
  <si>
    <t>60ｋｇ</t>
    <phoneticPr fontId="2"/>
  </si>
  <si>
    <t>乾燥調整</t>
    <rPh sb="0" eb="2">
      <t>カンソウ</t>
    </rPh>
    <rPh sb="2" eb="4">
      <t>チョウセイ</t>
    </rPh>
    <phoneticPr fontId="2"/>
  </si>
  <si>
    <t>合計</t>
    <rPh sb="0" eb="2">
      <t>ゴウケイ</t>
    </rPh>
    <phoneticPr fontId="2"/>
  </si>
  <si>
    <t>〔参照〕作目別地域標準収量・単価</t>
    <rPh sb="1" eb="3">
      <t>サンショウ</t>
    </rPh>
    <rPh sb="4" eb="6">
      <t>サクモク</t>
    </rPh>
    <rPh sb="6" eb="7">
      <t>ベツ</t>
    </rPh>
    <rPh sb="11" eb="13">
      <t>シュウリョウ</t>
    </rPh>
    <rPh sb="14" eb="16">
      <t>タンカ</t>
    </rPh>
    <phoneticPr fontId="2"/>
  </si>
  <si>
    <t>作目</t>
    <rPh sb="0" eb="2">
      <t>サクモク</t>
    </rPh>
    <phoneticPr fontId="2"/>
  </si>
  <si>
    <t>収量</t>
    <rPh sb="0" eb="2">
      <t>シュウリョウ</t>
    </rPh>
    <phoneticPr fontId="2"/>
  </si>
  <si>
    <t>単価</t>
    <rPh sb="0" eb="2">
      <t>タンカ</t>
    </rPh>
    <phoneticPr fontId="2"/>
  </si>
  <si>
    <t>分類</t>
    <rPh sb="0" eb="2">
      <t>ブンルイ</t>
    </rPh>
    <phoneticPr fontId="2"/>
  </si>
  <si>
    <t>水稲</t>
    <rPh sb="0" eb="2">
      <t>スイトウ</t>
    </rPh>
    <phoneticPr fontId="2"/>
  </si>
  <si>
    <t>作物</t>
    <rPh sb="0" eb="2">
      <t>サクモツ</t>
    </rPh>
    <phoneticPr fontId="2"/>
  </si>
  <si>
    <t>水稲（直播）</t>
    <rPh sb="0" eb="2">
      <t>スイトウ</t>
    </rPh>
    <rPh sb="3" eb="5">
      <t>チョクハ</t>
    </rPh>
    <phoneticPr fontId="2"/>
  </si>
  <si>
    <t>水稲（移植）</t>
    <rPh sb="0" eb="2">
      <t>スイトウ</t>
    </rPh>
    <rPh sb="3" eb="5">
      <t>イショク</t>
    </rPh>
    <phoneticPr fontId="2"/>
  </si>
  <si>
    <t>麦</t>
    <rPh sb="0" eb="1">
      <t>ムギ</t>
    </rPh>
    <phoneticPr fontId="2"/>
  </si>
  <si>
    <t>大豆</t>
    <rPh sb="0" eb="2">
      <t>ダイズ</t>
    </rPh>
    <phoneticPr fontId="2"/>
  </si>
  <si>
    <t>茶（一番茶）</t>
    <rPh sb="0" eb="1">
      <t>チャ</t>
    </rPh>
    <rPh sb="2" eb="3">
      <t>イチ</t>
    </rPh>
    <rPh sb="3" eb="5">
      <t>バンチャ</t>
    </rPh>
    <phoneticPr fontId="2"/>
  </si>
  <si>
    <t>工芸作物</t>
    <rPh sb="0" eb="2">
      <t>コウゲイ</t>
    </rPh>
    <rPh sb="2" eb="4">
      <t>サクモツ</t>
    </rPh>
    <phoneticPr fontId="2"/>
  </si>
  <si>
    <t>茶（二番茶）</t>
    <rPh sb="0" eb="1">
      <t>チャ</t>
    </rPh>
    <rPh sb="2" eb="3">
      <t>2</t>
    </rPh>
    <rPh sb="3" eb="5">
      <t>バンチャ</t>
    </rPh>
    <phoneticPr fontId="2"/>
  </si>
  <si>
    <t>茶（三番茶）</t>
    <rPh sb="0" eb="1">
      <t>チャ</t>
    </rPh>
    <rPh sb="2" eb="3">
      <t>3</t>
    </rPh>
    <rPh sb="3" eb="5">
      <t>バンチャ</t>
    </rPh>
    <phoneticPr fontId="2"/>
  </si>
  <si>
    <t>タバコ</t>
    <phoneticPr fontId="2"/>
  </si>
  <si>
    <t>葉タバコ</t>
    <rPh sb="0" eb="1">
      <t>ハ</t>
    </rPh>
    <phoneticPr fontId="2"/>
  </si>
  <si>
    <t>イチゴ</t>
    <phoneticPr fontId="2"/>
  </si>
  <si>
    <t>果菜類</t>
    <rPh sb="0" eb="3">
      <t>カサイルイ</t>
    </rPh>
    <phoneticPr fontId="2"/>
  </si>
  <si>
    <t>イチゴ（土耕）</t>
    <rPh sb="4" eb="6">
      <t>ドコウ</t>
    </rPh>
    <phoneticPr fontId="2"/>
  </si>
  <si>
    <t>イチゴ（高設）</t>
    <rPh sb="4" eb="6">
      <t>コウセツ</t>
    </rPh>
    <phoneticPr fontId="2"/>
  </si>
  <si>
    <t>カボチャ</t>
    <phoneticPr fontId="2"/>
  </si>
  <si>
    <t>キュウリ（抑制）</t>
    <rPh sb="5" eb="7">
      <t>ヨクセイ</t>
    </rPh>
    <phoneticPr fontId="2"/>
  </si>
  <si>
    <t>キュウリ（促成）</t>
    <rPh sb="5" eb="7">
      <t>ソクセイ</t>
    </rPh>
    <phoneticPr fontId="2"/>
  </si>
  <si>
    <t>キュウリ（半促成）</t>
    <rPh sb="5" eb="6">
      <t>ハン</t>
    </rPh>
    <rPh sb="6" eb="8">
      <t>ソクセイ</t>
    </rPh>
    <phoneticPr fontId="2"/>
  </si>
  <si>
    <t>キュウリ（夏秋）</t>
    <rPh sb="5" eb="7">
      <t>カシュウ</t>
    </rPh>
    <phoneticPr fontId="2"/>
  </si>
  <si>
    <t>サヤエンドウ</t>
    <phoneticPr fontId="2"/>
  </si>
  <si>
    <t>キヌサヤエンドウ</t>
    <phoneticPr fontId="2"/>
  </si>
  <si>
    <t>スイートコーン</t>
    <phoneticPr fontId="2"/>
  </si>
  <si>
    <t>スイカ</t>
    <phoneticPr fontId="2"/>
  </si>
  <si>
    <t>スナップエンドウ</t>
    <phoneticPr fontId="2"/>
  </si>
  <si>
    <t>トウガン</t>
    <phoneticPr fontId="2"/>
  </si>
  <si>
    <t>トマト</t>
    <phoneticPr fontId="2"/>
  </si>
  <si>
    <t>トマト（抑制）</t>
    <rPh sb="4" eb="6">
      <t>ヨクセイ</t>
    </rPh>
    <phoneticPr fontId="2"/>
  </si>
  <si>
    <t>トマト（促成）</t>
    <rPh sb="4" eb="6">
      <t>ソクセイ</t>
    </rPh>
    <phoneticPr fontId="2"/>
  </si>
  <si>
    <t>トマト（半促成）</t>
    <rPh sb="4" eb="5">
      <t>ハン</t>
    </rPh>
    <rPh sb="5" eb="7">
      <t>ソクセイ</t>
    </rPh>
    <phoneticPr fontId="2"/>
  </si>
  <si>
    <t>加工トマト</t>
    <rPh sb="0" eb="2">
      <t>カコウ</t>
    </rPh>
    <phoneticPr fontId="2"/>
  </si>
  <si>
    <t>ナス</t>
    <phoneticPr fontId="2"/>
  </si>
  <si>
    <t>促成長期</t>
    <rPh sb="0" eb="2">
      <t>ソクセイ</t>
    </rPh>
    <rPh sb="2" eb="4">
      <t>チョウキ</t>
    </rPh>
    <phoneticPr fontId="2"/>
  </si>
  <si>
    <t>ナス（夏秋）</t>
    <rPh sb="3" eb="5">
      <t>カシュウ</t>
    </rPh>
    <phoneticPr fontId="2"/>
  </si>
  <si>
    <t>露地</t>
    <rPh sb="0" eb="2">
      <t>ロジ</t>
    </rPh>
    <phoneticPr fontId="2"/>
  </si>
  <si>
    <t>長ナス</t>
    <rPh sb="0" eb="1">
      <t>ナガ</t>
    </rPh>
    <phoneticPr fontId="2"/>
  </si>
  <si>
    <t>ニガウリ</t>
    <phoneticPr fontId="2"/>
  </si>
  <si>
    <t>ゴーヤー</t>
    <phoneticPr fontId="2"/>
  </si>
  <si>
    <t>ミニトマト</t>
    <phoneticPr fontId="2"/>
  </si>
  <si>
    <t>露地メロン</t>
    <rPh sb="0" eb="2">
      <t>ロジ</t>
    </rPh>
    <phoneticPr fontId="2"/>
  </si>
  <si>
    <t>メロン（露地）</t>
    <rPh sb="4" eb="6">
      <t>ロジ</t>
    </rPh>
    <phoneticPr fontId="2"/>
  </si>
  <si>
    <t>温室メロン</t>
    <rPh sb="0" eb="2">
      <t>オンシツ</t>
    </rPh>
    <phoneticPr fontId="2"/>
  </si>
  <si>
    <t>メロン（温室）</t>
    <rPh sb="4" eb="6">
      <t>オンシツ</t>
    </rPh>
    <phoneticPr fontId="2"/>
  </si>
  <si>
    <t>アールスメロン</t>
    <phoneticPr fontId="2"/>
  </si>
  <si>
    <t>アスパラガス</t>
    <phoneticPr fontId="2"/>
  </si>
  <si>
    <t>葉茎菜類</t>
    <rPh sb="0" eb="1">
      <t>ヨウ</t>
    </rPh>
    <rPh sb="1" eb="2">
      <t>クキ</t>
    </rPh>
    <rPh sb="2" eb="3">
      <t>サイ</t>
    </rPh>
    <rPh sb="3" eb="4">
      <t>ルイ</t>
    </rPh>
    <phoneticPr fontId="2"/>
  </si>
  <si>
    <t>カリフラワー</t>
    <phoneticPr fontId="2"/>
  </si>
  <si>
    <t>キャベツ</t>
    <phoneticPr fontId="2"/>
  </si>
  <si>
    <t>秋冬キャベツ</t>
    <rPh sb="0" eb="2">
      <t>アキフユ</t>
    </rPh>
    <phoneticPr fontId="2"/>
  </si>
  <si>
    <t>キャベツ（秋冬）</t>
    <rPh sb="5" eb="7">
      <t>アキフユ</t>
    </rPh>
    <phoneticPr fontId="2"/>
  </si>
  <si>
    <t>春夏キャベツ</t>
    <rPh sb="0" eb="2">
      <t>ハルナツ</t>
    </rPh>
    <phoneticPr fontId="2"/>
  </si>
  <si>
    <t>キャベツ（春夏）</t>
    <rPh sb="5" eb="6">
      <t>ハル</t>
    </rPh>
    <rPh sb="6" eb="7">
      <t>ナツ</t>
    </rPh>
    <phoneticPr fontId="2"/>
  </si>
  <si>
    <t>コマツナ</t>
    <phoneticPr fontId="2"/>
  </si>
  <si>
    <t>ハウス周年（年６作）</t>
    <rPh sb="3" eb="5">
      <t>シュウネン</t>
    </rPh>
    <rPh sb="6" eb="7">
      <t>ネン</t>
    </rPh>
    <rPh sb="8" eb="9">
      <t>サク</t>
    </rPh>
    <phoneticPr fontId="2"/>
  </si>
  <si>
    <t>赤じそ</t>
    <rPh sb="0" eb="1">
      <t>アカ</t>
    </rPh>
    <phoneticPr fontId="2"/>
  </si>
  <si>
    <t>赤ジソ</t>
    <rPh sb="0" eb="1">
      <t>アカ</t>
    </rPh>
    <phoneticPr fontId="2"/>
  </si>
  <si>
    <t>シュンギク</t>
    <phoneticPr fontId="2"/>
  </si>
  <si>
    <t>トンネル・ハウス</t>
    <phoneticPr fontId="2"/>
  </si>
  <si>
    <t>セルリー</t>
    <phoneticPr fontId="2"/>
  </si>
  <si>
    <t>タマネギ</t>
    <phoneticPr fontId="2"/>
  </si>
  <si>
    <t>加工タマネギ</t>
    <rPh sb="0" eb="2">
      <t>カコウ</t>
    </rPh>
    <phoneticPr fontId="2"/>
  </si>
  <si>
    <t>チンゲンサイ</t>
    <phoneticPr fontId="2"/>
  </si>
  <si>
    <t>ハウス周年（年８～９作）</t>
    <rPh sb="3" eb="5">
      <t>シュウネン</t>
    </rPh>
    <rPh sb="6" eb="7">
      <t>ネン</t>
    </rPh>
    <rPh sb="10" eb="11">
      <t>サク</t>
    </rPh>
    <phoneticPr fontId="2"/>
  </si>
  <si>
    <t>ネギ</t>
    <phoneticPr fontId="2"/>
  </si>
  <si>
    <t>ニラ</t>
    <phoneticPr fontId="2"/>
  </si>
  <si>
    <t>ハウス周年</t>
    <rPh sb="3" eb="5">
      <t>シュウネン</t>
    </rPh>
    <phoneticPr fontId="2"/>
  </si>
  <si>
    <t>ハクサイ</t>
    <phoneticPr fontId="2"/>
  </si>
  <si>
    <t>パセリ</t>
    <phoneticPr fontId="2"/>
  </si>
  <si>
    <t>ブロッコリー</t>
    <phoneticPr fontId="2"/>
  </si>
  <si>
    <t>春ブロッコリー</t>
    <rPh sb="0" eb="1">
      <t>ハル</t>
    </rPh>
    <phoneticPr fontId="2"/>
  </si>
  <si>
    <t>ホウレンソウ</t>
    <phoneticPr fontId="2"/>
  </si>
  <si>
    <t>リーフレタス</t>
    <phoneticPr fontId="2"/>
  </si>
  <si>
    <t>サニーレタス</t>
    <phoneticPr fontId="2"/>
  </si>
  <si>
    <t>レタス</t>
    <phoneticPr fontId="2"/>
  </si>
  <si>
    <t>カブ</t>
    <phoneticPr fontId="2"/>
  </si>
  <si>
    <t>根菜類</t>
    <rPh sb="0" eb="2">
      <t>コンサイ</t>
    </rPh>
    <rPh sb="2" eb="3">
      <t>ルイ</t>
    </rPh>
    <phoneticPr fontId="2"/>
  </si>
  <si>
    <t>ゴボウ</t>
    <phoneticPr fontId="2"/>
  </si>
  <si>
    <t>ダイコン</t>
    <phoneticPr fontId="2"/>
  </si>
  <si>
    <t>ニンジン</t>
    <phoneticPr fontId="2"/>
  </si>
  <si>
    <t>カンショ</t>
    <phoneticPr fontId="2"/>
  </si>
  <si>
    <t>いも類</t>
    <rPh sb="2" eb="3">
      <t>ルイ</t>
    </rPh>
    <phoneticPr fontId="2"/>
  </si>
  <si>
    <t>サツマイモ</t>
    <phoneticPr fontId="2"/>
  </si>
  <si>
    <t>サトイモ</t>
    <phoneticPr fontId="2"/>
  </si>
  <si>
    <t>ジネンジョ</t>
    <phoneticPr fontId="2"/>
  </si>
  <si>
    <t>ジャガイモ</t>
    <phoneticPr fontId="2"/>
  </si>
  <si>
    <t>バレイショ</t>
    <phoneticPr fontId="2"/>
  </si>
  <si>
    <t>大葉</t>
    <rPh sb="0" eb="2">
      <t>オオバ</t>
    </rPh>
    <phoneticPr fontId="2"/>
  </si>
  <si>
    <t>つまもの類</t>
    <rPh sb="4" eb="5">
      <t>ルイ</t>
    </rPh>
    <phoneticPr fontId="2"/>
  </si>
  <si>
    <t>オオバ</t>
    <phoneticPr fontId="2"/>
  </si>
  <si>
    <t>食用菊</t>
    <rPh sb="0" eb="3">
      <t>ショクヨウギク</t>
    </rPh>
    <phoneticPr fontId="2"/>
  </si>
  <si>
    <t>つまギク</t>
    <phoneticPr fontId="2"/>
  </si>
  <si>
    <t>花穂</t>
    <rPh sb="0" eb="1">
      <t>ハナ</t>
    </rPh>
    <rPh sb="1" eb="2">
      <t>ホ</t>
    </rPh>
    <phoneticPr fontId="2"/>
  </si>
  <si>
    <t>穂じそ</t>
    <rPh sb="0" eb="1">
      <t>ホ</t>
    </rPh>
    <phoneticPr fontId="2"/>
  </si>
  <si>
    <t>穂ジソ</t>
    <rPh sb="0" eb="1">
      <t>ホ</t>
    </rPh>
    <phoneticPr fontId="2"/>
  </si>
  <si>
    <t>バラ</t>
    <phoneticPr fontId="2"/>
  </si>
  <si>
    <t>切り花</t>
    <rPh sb="0" eb="1">
      <t>キ</t>
    </rPh>
    <rPh sb="2" eb="3">
      <t>バナ</t>
    </rPh>
    <phoneticPr fontId="2"/>
  </si>
  <si>
    <t>輪ギク</t>
    <rPh sb="0" eb="1">
      <t>リン</t>
    </rPh>
    <phoneticPr fontId="2"/>
  </si>
  <si>
    <t>スプレーギク</t>
    <phoneticPr fontId="2"/>
  </si>
  <si>
    <t>グロリオサ</t>
    <phoneticPr fontId="2"/>
  </si>
  <si>
    <t>※年３作、周年栽培</t>
    <rPh sb="1" eb="2">
      <t>ネン</t>
    </rPh>
    <rPh sb="3" eb="4">
      <t>サク</t>
    </rPh>
    <rPh sb="5" eb="7">
      <t>シュウネン</t>
    </rPh>
    <rPh sb="7" eb="9">
      <t>サイバイ</t>
    </rPh>
    <phoneticPr fontId="2"/>
  </si>
  <si>
    <t>デルフィニウム</t>
    <phoneticPr fontId="2"/>
  </si>
  <si>
    <t>シクラメン</t>
    <phoneticPr fontId="2"/>
  </si>
  <si>
    <t>鉢花</t>
    <rPh sb="0" eb="2">
      <t>ハチバナ</t>
    </rPh>
    <phoneticPr fontId="2"/>
  </si>
  <si>
    <t>ポットカーネーション</t>
    <phoneticPr fontId="2"/>
  </si>
  <si>
    <t>観葉（グズマニア）</t>
    <rPh sb="0" eb="2">
      <t>カンヨウ</t>
    </rPh>
    <phoneticPr fontId="2"/>
  </si>
  <si>
    <t>観葉（ヘデラ）</t>
    <rPh sb="0" eb="2">
      <t>カンヨウ</t>
    </rPh>
    <phoneticPr fontId="2"/>
  </si>
  <si>
    <t>コチョウラン</t>
    <phoneticPr fontId="2"/>
  </si>
  <si>
    <t>ハウスミカン</t>
    <phoneticPr fontId="2"/>
  </si>
  <si>
    <t>果樹</t>
    <rPh sb="0" eb="2">
      <t>カジュ</t>
    </rPh>
    <phoneticPr fontId="2"/>
  </si>
  <si>
    <t>露地ミカン</t>
    <rPh sb="0" eb="2">
      <t>ロジ</t>
    </rPh>
    <phoneticPr fontId="2"/>
  </si>
  <si>
    <t>中晩柑</t>
    <rPh sb="0" eb="1">
      <t>チュウ</t>
    </rPh>
    <rPh sb="1" eb="2">
      <t>バン</t>
    </rPh>
    <rPh sb="2" eb="3">
      <t>カン</t>
    </rPh>
    <phoneticPr fontId="2"/>
  </si>
  <si>
    <t>カキ</t>
    <phoneticPr fontId="2"/>
  </si>
  <si>
    <t>カキ（早生）</t>
    <rPh sb="3" eb="5">
      <t>ワセ</t>
    </rPh>
    <phoneticPr fontId="2"/>
  </si>
  <si>
    <t>カキ（次郎）</t>
    <rPh sb="3" eb="5">
      <t>ジロウ</t>
    </rPh>
    <phoneticPr fontId="2"/>
  </si>
  <si>
    <t>カキ（晩生）</t>
    <rPh sb="3" eb="5">
      <t>バンセイ</t>
    </rPh>
    <phoneticPr fontId="2"/>
  </si>
  <si>
    <t>巨峰（ハウス）</t>
    <rPh sb="0" eb="2">
      <t>キョホウ</t>
    </rPh>
    <phoneticPr fontId="2"/>
  </si>
  <si>
    <t>巨峰（露地）</t>
    <rPh sb="0" eb="2">
      <t>キョホウ</t>
    </rPh>
    <rPh sb="3" eb="5">
      <t>ロジ</t>
    </rPh>
    <phoneticPr fontId="2"/>
  </si>
  <si>
    <t>ナシ</t>
    <phoneticPr fontId="2"/>
  </si>
  <si>
    <t>ナシ（早生）</t>
    <rPh sb="3" eb="5">
      <t>ワセ</t>
    </rPh>
    <phoneticPr fontId="2"/>
  </si>
  <si>
    <t>ナシ（幸水）</t>
    <rPh sb="3" eb="4">
      <t>コウ</t>
    </rPh>
    <rPh sb="4" eb="5">
      <t>スイ</t>
    </rPh>
    <phoneticPr fontId="2"/>
  </si>
  <si>
    <t>ナシ（豊水）</t>
    <rPh sb="3" eb="5">
      <t>ホウスイ</t>
    </rPh>
    <phoneticPr fontId="2"/>
  </si>
  <si>
    <t>ナシ（晩生）</t>
    <rPh sb="3" eb="5">
      <t>バンセイ</t>
    </rPh>
    <phoneticPr fontId="2"/>
  </si>
  <si>
    <t>モモ</t>
    <phoneticPr fontId="2"/>
  </si>
  <si>
    <t>モモ（日川白鳳）</t>
    <rPh sb="3" eb="5">
      <t>ヒカワ</t>
    </rPh>
    <rPh sb="5" eb="7">
      <t>ハクホウ</t>
    </rPh>
    <phoneticPr fontId="2"/>
  </si>
  <si>
    <t>モモ（勘助白桃）</t>
    <rPh sb="3" eb="5">
      <t>カンスケ</t>
    </rPh>
    <rPh sb="5" eb="7">
      <t>ハクトウ</t>
    </rPh>
    <phoneticPr fontId="2"/>
  </si>
  <si>
    <t>モモ（晩生）</t>
    <rPh sb="3" eb="5">
      <t>バンセイ</t>
    </rPh>
    <phoneticPr fontId="2"/>
  </si>
  <si>
    <t>イチジク</t>
    <phoneticPr fontId="2"/>
  </si>
  <si>
    <t>酪農</t>
    <rPh sb="0" eb="2">
      <t>ラクノウ</t>
    </rPh>
    <phoneticPr fontId="2"/>
  </si>
  <si>
    <t>畜産</t>
    <rPh sb="0" eb="2">
      <t>チクサン</t>
    </rPh>
    <phoneticPr fontId="2"/>
  </si>
  <si>
    <t>酪農（経産牛）</t>
    <rPh sb="0" eb="2">
      <t>ラクノウ</t>
    </rPh>
    <rPh sb="3" eb="5">
      <t>ケイサン</t>
    </rPh>
    <rPh sb="5" eb="6">
      <t>ギュウ</t>
    </rPh>
    <phoneticPr fontId="2"/>
  </si>
  <si>
    <t>肉用牛</t>
    <rPh sb="0" eb="3">
      <t>ニクヨウギュウ</t>
    </rPh>
    <phoneticPr fontId="2"/>
  </si>
  <si>
    <t>養豚</t>
    <rPh sb="0" eb="2">
      <t>ヨウトン</t>
    </rPh>
    <phoneticPr fontId="2"/>
  </si>
  <si>
    <t>養豚（肉豚）</t>
    <rPh sb="0" eb="2">
      <t>ヨウトン</t>
    </rPh>
    <rPh sb="3" eb="4">
      <t>ニク</t>
    </rPh>
    <rPh sb="4" eb="5">
      <t>トン</t>
    </rPh>
    <phoneticPr fontId="2"/>
  </si>
  <si>
    <t>養鶏</t>
    <rPh sb="0" eb="2">
      <t>ヨウケイ</t>
    </rPh>
    <phoneticPr fontId="2"/>
  </si>
  <si>
    <t>養鶏（採卵鶏）</t>
    <rPh sb="0" eb="2">
      <t>ヨウケイ</t>
    </rPh>
    <rPh sb="3" eb="5">
      <t>サイラン</t>
    </rPh>
    <rPh sb="5" eb="6">
      <t>ケイ</t>
    </rPh>
    <phoneticPr fontId="2"/>
  </si>
  <si>
    <t>養鶉</t>
    <rPh sb="0" eb="2">
      <t>ヨウジュン</t>
    </rPh>
    <phoneticPr fontId="2"/>
  </si>
  <si>
    <t>○</t>
    <phoneticPr fontId="2"/>
  </si>
  <si>
    <t>申請年月日</t>
    <rPh sb="0" eb="2">
      <t>シンセイ</t>
    </rPh>
    <rPh sb="2" eb="5">
      <t>ネンガッピ</t>
    </rPh>
    <phoneticPr fontId="2"/>
  </si>
  <si>
    <t>人</t>
    <rPh sb="0" eb="1">
      <t>ヒト</t>
    </rPh>
    <phoneticPr fontId="2"/>
  </si>
  <si>
    <t>時間</t>
    <rPh sb="0" eb="2">
      <t>ジカン</t>
    </rPh>
    <phoneticPr fontId="2"/>
  </si>
  <si>
    <t>万円</t>
    <rPh sb="0" eb="2">
      <t>マンエン</t>
    </rPh>
    <phoneticPr fontId="2"/>
  </si>
  <si>
    <t>目標年度</t>
    <rPh sb="0" eb="2">
      <t>モクヒョウ</t>
    </rPh>
    <rPh sb="2" eb="4">
      <t>ネンド</t>
    </rPh>
    <phoneticPr fontId="2"/>
  </si>
  <si>
    <t>(</t>
    <phoneticPr fontId="2"/>
  </si>
  <si>
    <t>年)</t>
    <rPh sb="0" eb="1">
      <t>ネン</t>
    </rPh>
    <phoneticPr fontId="2"/>
  </si>
  <si>
    <t>目標</t>
    <rPh sb="0" eb="2">
      <t>モクヒョウ</t>
    </rPh>
    <phoneticPr fontId="2"/>
  </si>
  <si>
    <t>目標(</t>
    <rPh sb="0" eb="2">
      <t>モクヒョウ</t>
    </rPh>
    <phoneticPr fontId="2"/>
  </si>
  <si>
    <t>生産量
(ｋｇ)</t>
    <rPh sb="0" eb="3">
      <t>セイサンリョウ</t>
    </rPh>
    <phoneticPr fontId="2"/>
  </si>
  <si>
    <t>(ａ)</t>
    <phoneticPr fontId="2"/>
  </si>
  <si>
    <t>現　状</t>
    <rPh sb="0" eb="1">
      <t>ウツツ</t>
    </rPh>
    <rPh sb="2" eb="3">
      <t>ジョウ</t>
    </rPh>
    <phoneticPr fontId="2"/>
  </si>
  <si>
    <t>(ａ)</t>
    <phoneticPr fontId="2"/>
  </si>
  <si>
    <t>↓生年月日</t>
    <rPh sb="1" eb="3">
      <t>セイネン</t>
    </rPh>
    <rPh sb="3" eb="5">
      <t>ガッピ</t>
    </rPh>
    <phoneticPr fontId="2"/>
  </si>
  <si>
    <t>見通し（</t>
    <rPh sb="0" eb="2">
      <t>ミトオ</t>
    </rPh>
    <phoneticPr fontId="2"/>
  </si>
  <si>
    <t>）年</t>
    <rPh sb="1" eb="2">
      <t>ネン</t>
    </rPh>
    <phoneticPr fontId="2"/>
  </si>
  <si>
    <t>目標（</t>
    <phoneticPr fontId="2"/>
  </si>
  <si>
    <t>万円</t>
    <rPh sb="0" eb="2">
      <t>マンエン</t>
    </rPh>
    <phoneticPr fontId="2"/>
  </si>
  <si>
    <t xml:space="preserve">□稲作 □麦類作 □雑穀・いも類・豆類 □工芸農作物 □露地野菜 </t>
    <rPh sb="1" eb="3">
      <t>イナサク</t>
    </rPh>
    <rPh sb="5" eb="7">
      <t>ムギルイ</t>
    </rPh>
    <rPh sb="7" eb="8">
      <t>サク</t>
    </rPh>
    <phoneticPr fontId="2"/>
  </si>
  <si>
    <t>主な機械・施設</t>
    <rPh sb="0" eb="1">
      <t>オモ</t>
    </rPh>
    <rPh sb="2" eb="4">
      <t>キカイ</t>
    </rPh>
    <rPh sb="5" eb="7">
      <t>シセツ</t>
    </rPh>
    <phoneticPr fontId="2"/>
  </si>
  <si>
    <t>〔参考〕
標準耐
用年数</t>
    <rPh sb="1" eb="3">
      <t>サンコウ</t>
    </rPh>
    <rPh sb="5" eb="7">
      <t>ヒョウジュン</t>
    </rPh>
    <rPh sb="7" eb="8">
      <t>シノブ</t>
    </rPh>
    <rPh sb="9" eb="10">
      <t>ヨウ</t>
    </rPh>
    <rPh sb="10" eb="12">
      <t>ネンスウ</t>
    </rPh>
    <phoneticPr fontId="2"/>
  </si>
  <si>
    <t>記入上の留意点</t>
    <rPh sb="0" eb="2">
      <t>キニュウ</t>
    </rPh>
    <rPh sb="2" eb="3">
      <t>ウエ</t>
    </rPh>
    <rPh sb="4" eb="7">
      <t>リュウイテン</t>
    </rPh>
    <phoneticPr fontId="2"/>
  </si>
  <si>
    <t>作業場</t>
    <rPh sb="0" eb="3">
      <t>サギョウジョウ</t>
    </rPh>
    <phoneticPr fontId="2"/>
  </si>
  <si>
    <t>10-47</t>
    <phoneticPr fontId="2"/>
  </si>
  <si>
    <t>面積を記入
（㎡）</t>
    <rPh sb="0" eb="2">
      <t>メンセキ</t>
    </rPh>
    <rPh sb="3" eb="5">
      <t>キニュウ</t>
    </rPh>
    <phoneticPr fontId="2"/>
  </si>
  <si>
    <t>倉庫</t>
    <rPh sb="0" eb="2">
      <t>ソウコ</t>
    </rPh>
    <phoneticPr fontId="2"/>
  </si>
  <si>
    <t>10-47</t>
    <phoneticPr fontId="2"/>
  </si>
  <si>
    <t>トラック</t>
    <phoneticPr fontId="2"/>
  </si>
  <si>
    <t>最大積載量を記入</t>
    <rPh sb="0" eb="2">
      <t>サイダイ</t>
    </rPh>
    <rPh sb="2" eb="5">
      <t>セキサイリョウ</t>
    </rPh>
    <rPh sb="6" eb="8">
      <t>キニュウ</t>
    </rPh>
    <phoneticPr fontId="2"/>
  </si>
  <si>
    <t>軽トラック</t>
    <rPh sb="0" eb="1">
      <t>ケイ</t>
    </rPh>
    <phoneticPr fontId="2"/>
  </si>
  <si>
    <t>バン</t>
    <phoneticPr fontId="2"/>
  </si>
  <si>
    <t>軽バン</t>
    <rPh sb="0" eb="1">
      <t>ケイ</t>
    </rPh>
    <phoneticPr fontId="2"/>
  </si>
  <si>
    <t>フォークリフト</t>
    <phoneticPr fontId="2"/>
  </si>
  <si>
    <t>動力運搬機</t>
    <rPh sb="0" eb="2">
      <t>ドウリョク</t>
    </rPh>
    <rPh sb="2" eb="5">
      <t>ウンパンキ</t>
    </rPh>
    <phoneticPr fontId="2"/>
  </si>
  <si>
    <r>
      <t>動力運搬機</t>
    </r>
    <r>
      <rPr>
        <sz val="8"/>
        <color indexed="12"/>
        <rFont val="ＭＳ Ｐ明朝"/>
        <family val="1"/>
        <charset val="128"/>
      </rPr>
      <t>（キャタピラ型）</t>
    </r>
    <rPh sb="0" eb="2">
      <t>ドウリョク</t>
    </rPh>
    <rPh sb="2" eb="5">
      <t>ウンパンキ</t>
    </rPh>
    <rPh sb="11" eb="12">
      <t>カタ</t>
    </rPh>
    <phoneticPr fontId="2"/>
  </si>
  <si>
    <t>ガラス室</t>
    <rPh sb="3" eb="4">
      <t>シツ</t>
    </rPh>
    <phoneticPr fontId="2"/>
  </si>
  <si>
    <t>棟数・面積を記入
（棟）・（㎡）</t>
    <rPh sb="0" eb="1">
      <t>ムネ</t>
    </rPh>
    <rPh sb="1" eb="2">
      <t>カズ</t>
    </rPh>
    <rPh sb="3" eb="5">
      <t>メンセキ</t>
    </rPh>
    <rPh sb="6" eb="8">
      <t>キニュウ</t>
    </rPh>
    <rPh sb="10" eb="11">
      <t>ムネ</t>
    </rPh>
    <phoneticPr fontId="2"/>
  </si>
  <si>
    <t>ビニールハウス</t>
    <phoneticPr fontId="2"/>
  </si>
  <si>
    <t>育苗ハウス</t>
    <rPh sb="0" eb="2">
      <t>イクビョウ</t>
    </rPh>
    <phoneticPr fontId="2"/>
  </si>
  <si>
    <t>トラクター</t>
    <phoneticPr fontId="2"/>
  </si>
  <si>
    <t>馬力を記入
（ps）</t>
    <rPh sb="0" eb="2">
      <t>バリキ</t>
    </rPh>
    <rPh sb="3" eb="5">
      <t>キニュウ</t>
    </rPh>
    <phoneticPr fontId="2"/>
  </si>
  <si>
    <t>耕耘機</t>
    <rPh sb="0" eb="3">
      <t>コウウンキ</t>
    </rPh>
    <phoneticPr fontId="2"/>
  </si>
  <si>
    <t>管理機</t>
    <rPh sb="0" eb="3">
      <t>カンリキ</t>
    </rPh>
    <phoneticPr fontId="2"/>
  </si>
  <si>
    <t>アタッチメント</t>
    <phoneticPr fontId="2"/>
  </si>
  <si>
    <t>は種機</t>
    <rPh sb="1" eb="2">
      <t>タネ</t>
    </rPh>
    <rPh sb="2" eb="3">
      <t>キ</t>
    </rPh>
    <phoneticPr fontId="2"/>
  </si>
  <si>
    <t>移植機</t>
    <rPh sb="0" eb="3">
      <t>イショクキ</t>
    </rPh>
    <phoneticPr fontId="2"/>
  </si>
  <si>
    <t>暖房機</t>
    <rPh sb="0" eb="3">
      <t>ダンボウキ</t>
    </rPh>
    <phoneticPr fontId="2"/>
  </si>
  <si>
    <t>動力噴霧機</t>
    <rPh sb="0" eb="2">
      <t>ドウリョク</t>
    </rPh>
    <rPh sb="2" eb="4">
      <t>フンム</t>
    </rPh>
    <rPh sb="4" eb="5">
      <t>キ</t>
    </rPh>
    <phoneticPr fontId="2"/>
  </si>
  <si>
    <t>乗用管理機</t>
    <rPh sb="0" eb="2">
      <t>ジョウヨウ</t>
    </rPh>
    <rPh sb="2" eb="5">
      <t>カンリキ</t>
    </rPh>
    <phoneticPr fontId="2"/>
  </si>
  <si>
    <t>ブームスプレイヤー</t>
    <phoneticPr fontId="2"/>
  </si>
  <si>
    <t>自動製函機</t>
    <rPh sb="0" eb="2">
      <t>ジドウ</t>
    </rPh>
    <rPh sb="2" eb="5">
      <t>セイカンキ</t>
    </rPh>
    <phoneticPr fontId="2"/>
  </si>
  <si>
    <t>田植機</t>
    <rPh sb="0" eb="3">
      <t>タウエキ</t>
    </rPh>
    <phoneticPr fontId="2"/>
  </si>
  <si>
    <t>コンバイン</t>
    <phoneticPr fontId="2"/>
  </si>
  <si>
    <t>バインダー</t>
    <phoneticPr fontId="2"/>
  </si>
  <si>
    <t>パソコン</t>
    <phoneticPr fontId="2"/>
  </si>
  <si>
    <t>□施設野菜 □果樹類 □花き・花木　□その他の作物（　　　）</t>
    <rPh sb="1" eb="3">
      <t>シセツ</t>
    </rPh>
    <phoneticPr fontId="2"/>
  </si>
  <si>
    <t>□施設野菜 □果樹類 □花き・花木　□その他の作物（　　　　）</t>
    <phoneticPr fontId="2"/>
  </si>
  <si>
    <t>【現状】
【目標】
【措置】</t>
    <rPh sb="1" eb="3">
      <t>ゲンジョウ</t>
    </rPh>
    <rPh sb="6" eb="8">
      <t>モクヒョウ</t>
    </rPh>
    <rPh sb="11" eb="13">
      <t>ソチ</t>
    </rPh>
    <phoneticPr fontId="2"/>
  </si>
  <si>
    <t>【現状】
【目標】
【措置】</t>
    <phoneticPr fontId="2"/>
  </si>
  <si>
    <t>雇用費合計</t>
    <rPh sb="0" eb="2">
      <t>コヨウ</t>
    </rPh>
    <rPh sb="2" eb="3">
      <t>ヒ</t>
    </rPh>
    <rPh sb="3" eb="5">
      <t>ゴウケイ</t>
    </rPh>
    <phoneticPr fontId="2"/>
  </si>
  <si>
    <t>/年</t>
    <rPh sb="1" eb="2">
      <t>ネン</t>
    </rPh>
    <phoneticPr fontId="2"/>
  </si>
  <si>
    <t>労働時間</t>
    <rPh sb="0" eb="2">
      <t>ロウドウ</t>
    </rPh>
    <rPh sb="2" eb="4">
      <t>ジカン</t>
    </rPh>
    <phoneticPr fontId="2"/>
  </si>
  <si>
    <t>時間（雇用合計）</t>
    <rPh sb="0" eb="2">
      <t>ジカン</t>
    </rPh>
    <rPh sb="3" eb="5">
      <t>コヨウ</t>
    </rPh>
    <rPh sb="5" eb="7">
      <t>ゴウケイ</t>
    </rPh>
    <phoneticPr fontId="2"/>
  </si>
  <si>
    <t>最低賃金</t>
    <rPh sb="0" eb="2">
      <t>サイテイ</t>
    </rPh>
    <rPh sb="2" eb="4">
      <t>チンギン</t>
    </rPh>
    <phoneticPr fontId="2"/>
  </si>
  <si>
    <t>円</t>
    <rPh sb="0" eb="1">
      <t>エン</t>
    </rPh>
    <phoneticPr fontId="2"/>
  </si>
  <si>
    <t>延べ換算人数</t>
    <rPh sb="0" eb="1">
      <t>ノ</t>
    </rPh>
    <rPh sb="2" eb="4">
      <t>カンサン</t>
    </rPh>
    <rPh sb="4" eb="6">
      <t>ニンズウ</t>
    </rPh>
    <phoneticPr fontId="2"/>
  </si>
  <si>
    <t>人（労働時間4655÷８時間）</t>
    <rPh sb="0" eb="1">
      <t>ニン</t>
    </rPh>
    <rPh sb="2" eb="4">
      <t>ロウドウ</t>
    </rPh>
    <rPh sb="4" eb="6">
      <t>ジカン</t>
    </rPh>
    <rPh sb="12" eb="14">
      <t>ジカン</t>
    </rPh>
    <phoneticPr fontId="2"/>
  </si>
  <si>
    <t>増加率</t>
    <rPh sb="0" eb="3">
      <t>ゾウカリツ</t>
    </rPh>
    <phoneticPr fontId="2"/>
  </si>
  <si>
    <t>倍(9人÷8人）</t>
    <rPh sb="0" eb="1">
      <t>バイ</t>
    </rPh>
    <rPh sb="3" eb="4">
      <t>ニン</t>
    </rPh>
    <rPh sb="6" eb="7">
      <t>ニン</t>
    </rPh>
    <phoneticPr fontId="2"/>
  </si>
  <si>
    <t>目標延べ人数</t>
    <rPh sb="0" eb="2">
      <t>モクヒョウ</t>
    </rPh>
    <rPh sb="2" eb="3">
      <t>ノ</t>
    </rPh>
    <rPh sb="4" eb="6">
      <t>ニンズウ</t>
    </rPh>
    <phoneticPr fontId="2"/>
  </si>
  <si>
    <t>人</t>
    <rPh sb="0" eb="1">
      <t>ニン</t>
    </rPh>
    <phoneticPr fontId="2"/>
  </si>
  <si>
    <t>2026/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</si>
</sst>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numFmt numFmtId="177" formatCode="#&quot;年平均&quot;"/>
    <numFmt numFmtId="178" formatCode="&quot;R&quot;\ ##"/>
    <numFmt numFmtId="179" formatCode="#\ "/>
    <numFmt numFmtId="180" formatCode="#,##0_ "/>
    <numFmt numFmtId="181" formatCode="#,##0.00_ ;[Red]\-#,##0.00\ "/>
    <numFmt numFmtId="182" formatCode="#&quot;年目&quot;"/>
    <numFmt numFmtId="183" formatCode="0.000_ "/>
    <numFmt numFmtId="184" formatCode="0.000_);[Red]\(0.000\)"/>
    <numFmt numFmtId="185" formatCode="0.00000_ "/>
    <numFmt numFmtId="186" formatCode="#,##0_);[Red]\(#,##0\)"/>
    <numFmt numFmtId="187" formatCode="#,##0_);\(#,##0\)"/>
    <numFmt numFmtId="188" formatCode="#,###&quot;時&quot;&quot;間&quot;"/>
    <numFmt numFmtId="189" formatCode="[$-411]ggge&quot;年&quot;m&quot;月&quot;d&quot;日&quot;;@"/>
    <numFmt numFmtId="190" formatCode="&quot;Ｒ&quot;\ ##"/>
  </numFmts>
  <fonts count="42" x14ac:knownFonts="1">
    <font>
      <sz val="10"/>
      <color rgb="FF000000"/>
      <name val="Times New Roman"/>
      <charset val="204"/>
    </font>
    <font>
      <sz val="12"/>
      <name val="ＭＳ 明朝"/>
      <family val="1"/>
      <charset val="128"/>
    </font>
    <font>
      <sz val="6"/>
      <name val="ＭＳ Ｐゴシック"/>
      <family val="3"/>
      <charset val="128"/>
    </font>
    <font>
      <sz val="12"/>
      <color rgb="FF000000"/>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0"/>
      <color rgb="FF000000"/>
      <name val="Times New Roman"/>
      <family val="1"/>
    </font>
    <font>
      <sz val="9"/>
      <color rgb="FF000000"/>
      <name val="ＭＳ 明朝"/>
      <family val="1"/>
      <charset val="128"/>
    </font>
    <font>
      <sz val="10"/>
      <color rgb="FF000000"/>
      <name val="ＭＳ 明朝"/>
      <family val="1"/>
      <charset val="128"/>
    </font>
    <font>
      <sz val="9"/>
      <name val="ＭＳ 明朝"/>
      <family val="1"/>
      <charset val="128"/>
    </font>
    <font>
      <sz val="6"/>
      <name val="ＭＳ 明朝"/>
      <family val="1"/>
      <charset val="128"/>
    </font>
    <font>
      <sz val="10"/>
      <color rgb="FF000000"/>
      <name val="Times New Roman"/>
      <family val="1"/>
    </font>
    <font>
      <sz val="12"/>
      <name val="ＭＳ Ｐ明朝"/>
      <family val="1"/>
      <charset val="128"/>
    </font>
    <font>
      <b/>
      <sz val="9"/>
      <color indexed="81"/>
      <name val="ＭＳ Ｐゴシック"/>
      <family val="3"/>
      <charset val="128"/>
    </font>
    <font>
      <sz val="9"/>
      <color indexed="81"/>
      <name val="ＭＳ Ｐゴシック"/>
      <family val="3"/>
      <charset val="128"/>
    </font>
    <font>
      <sz val="11"/>
      <name val="ＭＳ Ｐ明朝"/>
      <family val="1"/>
      <charset val="128"/>
    </font>
    <font>
      <sz val="11"/>
      <color indexed="22"/>
      <name val="ＭＳ Ｐ明朝"/>
      <family val="1"/>
      <charset val="128"/>
    </font>
    <font>
      <sz val="16"/>
      <name val="ＭＳ Ｐ明朝"/>
      <family val="1"/>
      <charset val="128"/>
    </font>
    <font>
      <sz val="13"/>
      <name val="ＭＳ Ｐ明朝"/>
      <family val="1"/>
      <charset val="128"/>
    </font>
    <font>
      <sz val="11"/>
      <color indexed="45"/>
      <name val="ＭＳ Ｐ明朝"/>
      <family val="1"/>
      <charset val="128"/>
    </font>
    <font>
      <sz val="11"/>
      <color indexed="40"/>
      <name val="ＭＳ Ｐ明朝"/>
      <family val="1"/>
      <charset val="128"/>
    </font>
    <font>
      <sz val="10"/>
      <name val="ＭＳ Ｐ明朝"/>
      <family val="1"/>
      <charset val="128"/>
    </font>
    <font>
      <sz val="11"/>
      <color indexed="12"/>
      <name val="ＭＳ Ｐ明朝"/>
      <family val="1"/>
      <charset val="128"/>
    </font>
    <font>
      <sz val="8"/>
      <name val="ＭＳ Ｐ明朝"/>
      <family val="1"/>
      <charset val="128"/>
    </font>
    <font>
      <sz val="11"/>
      <color indexed="50"/>
      <name val="ＭＳ Ｐ明朝"/>
      <family val="1"/>
      <charset val="128"/>
    </font>
    <font>
      <sz val="14"/>
      <name val="ＭＳ Ｐ明朝"/>
      <family val="1"/>
      <charset val="128"/>
    </font>
    <font>
      <b/>
      <sz val="11"/>
      <name val="ＭＳ Ｐ明朝"/>
      <family val="1"/>
      <charset val="128"/>
    </font>
    <font>
      <sz val="11"/>
      <color indexed="8"/>
      <name val="ＭＳ Ｐ明朝"/>
      <family val="1"/>
      <charset val="128"/>
    </font>
    <font>
      <sz val="8"/>
      <color indexed="8"/>
      <name val="ＭＳ Ｐ明朝"/>
      <family val="1"/>
      <charset val="128"/>
    </font>
    <font>
      <sz val="11"/>
      <color indexed="49"/>
      <name val="ＭＳ Ｐ明朝"/>
      <family val="1"/>
      <charset val="128"/>
    </font>
    <font>
      <sz val="9"/>
      <name val="ＭＳ Ｐ明朝"/>
      <family val="1"/>
      <charset val="128"/>
    </font>
    <font>
      <sz val="14"/>
      <color indexed="9"/>
      <name val="ＭＳ Ｐ明朝"/>
      <family val="1"/>
      <charset val="128"/>
    </font>
    <font>
      <sz val="11"/>
      <color indexed="23"/>
      <name val="ＭＳ Ｐ明朝"/>
      <family val="1"/>
      <charset val="128"/>
    </font>
    <font>
      <sz val="11"/>
      <color indexed="10"/>
      <name val="ＭＳ Ｐ明朝"/>
      <family val="1"/>
      <charset val="128"/>
    </font>
    <font>
      <sz val="11"/>
      <color indexed="9"/>
      <name val="ＭＳ Ｐ明朝"/>
      <family val="1"/>
      <charset val="128"/>
    </font>
    <font>
      <sz val="9"/>
      <color rgb="FF000000"/>
      <name val="MS UI Gothic"/>
      <family val="3"/>
      <charset val="128"/>
    </font>
    <font>
      <sz val="10"/>
      <color indexed="8"/>
      <name val="ＭＳ Ｐ明朝"/>
      <family val="1"/>
      <charset val="128"/>
    </font>
    <font>
      <sz val="11"/>
      <color theme="1"/>
      <name val="ＭＳ Ｐ明朝"/>
      <family val="1"/>
      <charset val="128"/>
    </font>
    <font>
      <sz val="12"/>
      <color indexed="12"/>
      <name val="ＭＳ Ｐ明朝"/>
      <family val="1"/>
      <charset val="128"/>
    </font>
    <font>
      <sz val="8"/>
      <color indexed="12"/>
      <name val="ＭＳ Ｐ明朝"/>
      <family val="1"/>
      <charset val="128"/>
    </font>
    <font>
      <sz val="12"/>
      <color indexed="12"/>
      <name val="ＭＳ Ｐゴシック"/>
      <family val="3"/>
      <charset val="128"/>
    </font>
  </fonts>
  <fills count="17">
    <fill>
      <patternFill patternType="none"/>
    </fill>
    <fill>
      <patternFill patternType="gray125"/>
    </fill>
    <fill>
      <patternFill patternType="solid">
        <fgColor indexed="42"/>
        <bgColor indexed="64"/>
      </patternFill>
    </fill>
    <fill>
      <patternFill patternType="solid">
        <fgColor indexed="40"/>
        <bgColor indexed="64"/>
      </patternFill>
    </fill>
    <fill>
      <patternFill patternType="solid">
        <fgColor indexed="49"/>
        <bgColor indexed="64"/>
      </patternFill>
    </fill>
    <fill>
      <patternFill patternType="solid">
        <fgColor indexed="57"/>
        <bgColor indexed="64"/>
      </patternFill>
    </fill>
    <fill>
      <patternFill patternType="solid">
        <fgColor indexed="44"/>
        <bgColor indexed="64"/>
      </patternFill>
    </fill>
    <fill>
      <patternFill patternType="solid">
        <fgColor indexed="41"/>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indexed="22"/>
        <bgColor indexed="64"/>
      </patternFill>
    </fill>
    <fill>
      <patternFill patternType="solid">
        <fgColor indexed="46"/>
        <bgColor indexed="64"/>
      </patternFill>
    </fill>
    <fill>
      <patternFill patternType="solid">
        <fgColor indexed="11"/>
        <bgColor indexed="64"/>
      </patternFill>
    </fill>
    <fill>
      <patternFill patternType="solid">
        <fgColor indexed="13"/>
        <bgColor indexed="64"/>
      </patternFill>
    </fill>
    <fill>
      <patternFill patternType="solid">
        <fgColor theme="8" tint="0.79998168889431442"/>
        <bgColor indexed="64"/>
      </patternFill>
    </fill>
    <fill>
      <patternFill patternType="solid">
        <fgColor theme="3" tint="0.79998168889431442"/>
        <bgColor indexed="64"/>
      </patternFill>
    </fill>
  </fills>
  <borders count="23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style="thin">
        <color rgb="FF000000"/>
      </right>
      <top style="thin">
        <color indexed="64"/>
      </top>
      <bottom/>
      <diagonal/>
    </border>
    <border>
      <left/>
      <right style="thin">
        <color rgb="FF000000"/>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rgb="FF000000"/>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indexed="64"/>
      </top>
      <bottom style="medium">
        <color indexed="64"/>
      </bottom>
      <diagonal/>
    </border>
    <border>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rgb="FF000000"/>
      </top>
      <bottom style="thin">
        <color indexed="64"/>
      </bottom>
      <diagonal/>
    </border>
    <border>
      <left/>
      <right style="medium">
        <color indexed="64"/>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hair">
        <color indexed="64"/>
      </right>
      <top style="thin">
        <color indexed="64"/>
      </top>
      <bottom style="thin">
        <color rgb="FF000000"/>
      </bottom>
      <diagonal/>
    </border>
    <border>
      <left/>
      <right style="hair">
        <color indexed="64"/>
      </right>
      <top style="thin">
        <color rgb="FF000000"/>
      </top>
      <bottom style="thin">
        <color rgb="FF000000"/>
      </bottom>
      <diagonal/>
    </border>
    <border>
      <left/>
      <right style="hair">
        <color indexed="64"/>
      </right>
      <top style="thin">
        <color rgb="FF000000"/>
      </top>
      <bottom style="medium">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thin">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medium">
        <color indexed="64"/>
      </right>
      <top/>
      <bottom/>
      <diagonal/>
    </border>
    <border>
      <left style="medium">
        <color indexed="64"/>
      </left>
      <right style="thin">
        <color indexed="64"/>
      </right>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10"/>
      </left>
      <right style="thin">
        <color indexed="10"/>
      </right>
      <top style="thin">
        <color indexed="10"/>
      </top>
      <bottom style="thin">
        <color indexed="10"/>
      </bottom>
      <diagonal/>
    </border>
    <border>
      <left style="hair">
        <color indexed="64"/>
      </left>
      <right/>
      <top style="medium">
        <color indexed="64"/>
      </top>
      <bottom/>
      <diagonal/>
    </border>
    <border>
      <left style="hair">
        <color indexed="64"/>
      </left>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10"/>
      </left>
      <right style="medium">
        <color indexed="10"/>
      </right>
      <top style="medium">
        <color indexed="10"/>
      </top>
      <bottom style="medium">
        <color indexed="10"/>
      </bottom>
      <diagonal/>
    </border>
    <border>
      <left style="thin">
        <color indexed="23"/>
      </left>
      <right style="hair">
        <color indexed="23"/>
      </right>
      <top style="thin">
        <color indexed="23"/>
      </top>
      <bottom style="hair">
        <color indexed="23"/>
      </bottom>
      <diagonal/>
    </border>
    <border>
      <left style="hair">
        <color indexed="23"/>
      </left>
      <right style="hair">
        <color indexed="23"/>
      </right>
      <top style="thin">
        <color indexed="23"/>
      </top>
      <bottom style="hair">
        <color indexed="23"/>
      </bottom>
      <diagonal/>
    </border>
    <border>
      <left style="hair">
        <color indexed="23"/>
      </left>
      <right style="thin">
        <color indexed="23"/>
      </right>
      <top style="thin">
        <color indexed="23"/>
      </top>
      <bottom style="hair">
        <color indexed="23"/>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23"/>
      </left>
      <right style="hair">
        <color indexed="23"/>
      </right>
      <top style="hair">
        <color indexed="23"/>
      </top>
      <bottom style="hair">
        <color indexed="23"/>
      </bottom>
      <diagonal/>
    </border>
    <border>
      <left style="hair">
        <color indexed="23"/>
      </left>
      <right style="hair">
        <color indexed="23"/>
      </right>
      <top style="hair">
        <color indexed="23"/>
      </top>
      <bottom style="hair">
        <color indexed="23"/>
      </bottom>
      <diagonal/>
    </border>
    <border>
      <left style="hair">
        <color indexed="23"/>
      </left>
      <right style="thin">
        <color indexed="23"/>
      </right>
      <top style="hair">
        <color indexed="23"/>
      </top>
      <bottom style="hair">
        <color indexed="23"/>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23"/>
      </left>
      <right style="hair">
        <color indexed="23"/>
      </right>
      <top style="hair">
        <color indexed="23"/>
      </top>
      <bottom style="thin">
        <color indexed="23"/>
      </bottom>
      <diagonal/>
    </border>
    <border>
      <left style="hair">
        <color indexed="23"/>
      </left>
      <right style="hair">
        <color indexed="23"/>
      </right>
      <top style="hair">
        <color indexed="23"/>
      </top>
      <bottom style="thin">
        <color indexed="23"/>
      </bottom>
      <diagonal/>
    </border>
    <border>
      <left style="hair">
        <color indexed="23"/>
      </left>
      <right style="thin">
        <color indexed="23"/>
      </right>
      <top style="hair">
        <color indexed="23"/>
      </top>
      <bottom style="thin">
        <color indexed="23"/>
      </bottom>
      <diagonal/>
    </border>
    <border>
      <left/>
      <right style="thin">
        <color indexed="64"/>
      </right>
      <top style="thin">
        <color indexed="64"/>
      </top>
      <bottom style="hair">
        <color indexed="64"/>
      </bottom>
      <diagonal/>
    </border>
    <border>
      <left style="medium">
        <color indexed="10"/>
      </left>
      <right style="medium">
        <color indexed="10"/>
      </right>
      <top style="medium">
        <color indexed="10"/>
      </top>
      <bottom/>
      <diagonal/>
    </border>
    <border>
      <left style="medium">
        <color indexed="10"/>
      </left>
      <right style="medium">
        <color indexed="10"/>
      </right>
      <top/>
      <bottom style="medium">
        <color indexed="10"/>
      </bottom>
      <diagonal/>
    </border>
    <border>
      <left style="thin">
        <color indexed="64"/>
      </left>
      <right/>
      <top/>
      <bottom style="hair">
        <color indexed="64"/>
      </bottom>
      <diagonal/>
    </border>
    <border>
      <left style="thin">
        <color indexed="10"/>
      </left>
      <right style="hair">
        <color indexed="10"/>
      </right>
      <top style="thin">
        <color indexed="10"/>
      </top>
      <bottom style="hair">
        <color indexed="10"/>
      </bottom>
      <diagonal/>
    </border>
    <border>
      <left style="hair">
        <color indexed="10"/>
      </left>
      <right style="thin">
        <color indexed="10"/>
      </right>
      <top style="thin">
        <color indexed="10"/>
      </top>
      <bottom style="hair">
        <color indexed="10"/>
      </bottom>
      <diagonal/>
    </border>
    <border>
      <left/>
      <right style="thin">
        <color indexed="64"/>
      </right>
      <top/>
      <bottom style="hair">
        <color indexed="64"/>
      </bottom>
      <diagonal/>
    </border>
    <border>
      <left style="thin">
        <color indexed="10"/>
      </left>
      <right style="hair">
        <color indexed="10"/>
      </right>
      <top style="hair">
        <color indexed="10"/>
      </top>
      <bottom style="hair">
        <color indexed="10"/>
      </bottom>
      <diagonal/>
    </border>
    <border>
      <left style="hair">
        <color indexed="10"/>
      </left>
      <right style="thin">
        <color indexed="10"/>
      </right>
      <top style="hair">
        <color indexed="10"/>
      </top>
      <bottom style="hair">
        <color indexed="10"/>
      </bottom>
      <diagonal/>
    </border>
    <border>
      <left style="thin">
        <color indexed="10"/>
      </left>
      <right style="hair">
        <color indexed="10"/>
      </right>
      <top style="hair">
        <color indexed="10"/>
      </top>
      <bottom style="thin">
        <color indexed="10"/>
      </bottom>
      <diagonal/>
    </border>
    <border>
      <left style="hair">
        <color indexed="10"/>
      </left>
      <right style="thin">
        <color indexed="10"/>
      </right>
      <top style="hair">
        <color indexed="10"/>
      </top>
      <bottom style="thin">
        <color indexed="10"/>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
      <left style="hair">
        <color indexed="64"/>
      </left>
      <right/>
      <top style="thin">
        <color rgb="FF000000"/>
      </top>
      <bottom style="thin">
        <color rgb="FF000000"/>
      </bottom>
      <diagonal/>
    </border>
    <border>
      <left style="hair">
        <color indexed="64"/>
      </left>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7" fillId="0" borderId="0"/>
    <xf numFmtId="38" fontId="12" fillId="0" borderId="0" applyFont="0" applyFill="0" applyBorder="0" applyAlignment="0" applyProtection="0">
      <alignment vertical="center"/>
    </xf>
  </cellStyleXfs>
  <cellXfs count="977">
    <xf numFmtId="0" fontId="0" fillId="0" borderId="0" xfId="0" applyFill="1" applyBorder="1" applyAlignment="1">
      <alignment horizontal="left" vertical="top"/>
    </xf>
    <xf numFmtId="0" fontId="1"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righ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55" xfId="0" applyFont="1" applyFill="1" applyBorder="1" applyAlignment="1">
      <alignment horizontal="left" vertical="center"/>
    </xf>
    <xf numFmtId="0" fontId="3" fillId="0" borderId="75" xfId="0" applyFont="1" applyFill="1" applyBorder="1" applyAlignment="1">
      <alignment vertical="center" wrapText="1"/>
    </xf>
    <xf numFmtId="0" fontId="3" fillId="0" borderId="77" xfId="0" applyFont="1" applyFill="1" applyBorder="1" applyAlignment="1">
      <alignment vertical="center" wrapText="1"/>
    </xf>
    <xf numFmtId="0" fontId="3" fillId="0" borderId="47" xfId="0" applyFont="1" applyFill="1" applyBorder="1" applyAlignment="1">
      <alignmen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left" vertical="center"/>
    </xf>
    <xf numFmtId="0" fontId="9" fillId="0" borderId="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42" xfId="0" applyFont="1" applyFill="1" applyBorder="1" applyAlignment="1">
      <alignment vertical="center" shrinkToFit="1"/>
    </xf>
    <xf numFmtId="0" fontId="1" fillId="0" borderId="13" xfId="0" applyFont="1" applyFill="1" applyBorder="1" applyAlignment="1">
      <alignment vertical="center" shrinkToFit="1"/>
    </xf>
    <xf numFmtId="0" fontId="1" fillId="0" borderId="14" xfId="0" applyFont="1" applyFill="1" applyBorder="1" applyAlignment="1">
      <alignment vertical="center" shrinkToFit="1"/>
    </xf>
    <xf numFmtId="0" fontId="3" fillId="0" borderId="46"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7"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7" xfId="0" applyFont="1" applyFill="1" applyBorder="1" applyAlignment="1">
      <alignment vertical="center" wrapText="1"/>
    </xf>
    <xf numFmtId="0" fontId="3" fillId="0" borderId="57" xfId="0" applyFont="1" applyFill="1" applyBorder="1" applyAlignment="1">
      <alignment horizontal="right" vertical="center"/>
    </xf>
    <xf numFmtId="0" fontId="1" fillId="0" borderId="0" xfId="0" applyFont="1" applyFill="1" applyBorder="1" applyAlignment="1">
      <alignment vertical="center" shrinkToFit="1"/>
    </xf>
    <xf numFmtId="0" fontId="3" fillId="0" borderId="0" xfId="0" applyFont="1" applyFill="1" applyBorder="1" applyAlignment="1">
      <alignment horizontal="left" vertical="center"/>
    </xf>
    <xf numFmtId="0" fontId="3" fillId="0" borderId="19"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0" xfId="0" applyFont="1" applyFill="1" applyBorder="1" applyAlignment="1">
      <alignment horizontal="left" vertical="center"/>
    </xf>
    <xf numFmtId="0" fontId="16" fillId="3" borderId="0" xfId="0" applyFont="1" applyFill="1"/>
    <xf numFmtId="0" fontId="16" fillId="3" borderId="0" xfId="0" applyFont="1" applyFill="1" applyBorder="1"/>
    <xf numFmtId="0" fontId="16" fillId="4" borderId="0" xfId="0" applyFont="1" applyFill="1"/>
    <xf numFmtId="0" fontId="17" fillId="0" borderId="0" xfId="0" applyFont="1" applyAlignment="1">
      <alignment shrinkToFit="1"/>
    </xf>
    <xf numFmtId="57" fontId="17" fillId="0" borderId="0" xfId="0" applyNumberFormat="1" applyFont="1" applyAlignment="1">
      <alignment shrinkToFit="1"/>
    </xf>
    <xf numFmtId="0" fontId="16" fillId="0" borderId="0" xfId="0" applyFont="1"/>
    <xf numFmtId="0" fontId="16" fillId="5" borderId="0" xfId="0" applyFont="1" applyFill="1"/>
    <xf numFmtId="0" fontId="18" fillId="3" borderId="0" xfId="0" applyFont="1" applyFill="1"/>
    <xf numFmtId="0" fontId="19" fillId="6" borderId="67" xfId="0" applyFont="1" applyFill="1" applyBorder="1" applyAlignment="1">
      <alignment horizontal="distributed" vertical="center" justifyLastLine="1"/>
    </xf>
    <xf numFmtId="0" fontId="21" fillId="3" borderId="0" xfId="0" applyFont="1" applyFill="1"/>
    <xf numFmtId="0" fontId="16" fillId="6" borderId="56" xfId="0" applyFont="1" applyFill="1" applyBorder="1"/>
    <xf numFmtId="0" fontId="16" fillId="6" borderId="57" xfId="0" applyFont="1" applyFill="1" applyBorder="1"/>
    <xf numFmtId="0" fontId="16" fillId="6" borderId="58" xfId="0" applyFont="1" applyFill="1" applyBorder="1"/>
    <xf numFmtId="0" fontId="16" fillId="6" borderId="99" xfId="0" applyFont="1" applyFill="1" applyBorder="1" applyAlignment="1">
      <alignment horizontal="center" vertical="center"/>
    </xf>
    <xf numFmtId="0" fontId="16" fillId="6" borderId="100" xfId="0" applyFont="1" applyFill="1" applyBorder="1" applyAlignment="1">
      <alignment horizontal="center" vertical="center"/>
    </xf>
    <xf numFmtId="0" fontId="16" fillId="6" borderId="101" xfId="0" applyFont="1" applyFill="1" applyBorder="1" applyAlignment="1">
      <alignment horizontal="center" vertical="center"/>
    </xf>
    <xf numFmtId="0" fontId="16" fillId="6" borderId="102" xfId="0" applyFont="1" applyFill="1" applyBorder="1" applyAlignment="1">
      <alignment horizontal="center" vertical="center"/>
    </xf>
    <xf numFmtId="0" fontId="16" fillId="6" borderId="103" xfId="0" applyFont="1" applyFill="1" applyBorder="1" applyAlignment="1">
      <alignment horizontal="center" vertical="center"/>
    </xf>
    <xf numFmtId="0" fontId="16" fillId="6" borderId="46" xfId="0" applyFont="1" applyFill="1" applyBorder="1"/>
    <xf numFmtId="0" fontId="16" fillId="6" borderId="47" xfId="0" applyFont="1" applyFill="1" applyBorder="1"/>
    <xf numFmtId="0" fontId="22" fillId="6" borderId="48" xfId="0" applyFont="1" applyFill="1" applyBorder="1" applyAlignment="1">
      <alignment horizontal="right" vertical="center"/>
    </xf>
    <xf numFmtId="178" fontId="16" fillId="7" borderId="108" xfId="0" applyNumberFormat="1" applyFont="1" applyFill="1" applyBorder="1" applyAlignment="1">
      <alignment horizontal="center" vertical="center"/>
    </xf>
    <xf numFmtId="178" fontId="16" fillId="7" borderId="105" xfId="0" applyNumberFormat="1" applyFont="1" applyFill="1" applyBorder="1" applyAlignment="1">
      <alignment horizontal="center" vertical="center"/>
    </xf>
    <xf numFmtId="178" fontId="16" fillId="7" borderId="109" xfId="0" applyNumberFormat="1" applyFont="1" applyFill="1" applyBorder="1" applyAlignment="1">
      <alignment horizontal="center" vertical="center"/>
    </xf>
    <xf numFmtId="0" fontId="16" fillId="9" borderId="0" xfId="0" applyFont="1" applyFill="1" applyBorder="1"/>
    <xf numFmtId="0" fontId="24" fillId="9" borderId="0" xfId="0" applyFont="1" applyFill="1" applyBorder="1" applyAlignment="1">
      <alignment horizontal="right" vertical="center"/>
    </xf>
    <xf numFmtId="38" fontId="16" fillId="9" borderId="110" xfId="2" applyFont="1" applyFill="1" applyBorder="1" applyAlignment="1">
      <alignment vertical="center"/>
    </xf>
    <xf numFmtId="38" fontId="16" fillId="9" borderId="111" xfId="2" applyFont="1" applyFill="1" applyBorder="1" applyAlignment="1">
      <alignment vertical="center"/>
    </xf>
    <xf numFmtId="38" fontId="16" fillId="9" borderId="112" xfId="2" applyFont="1" applyFill="1" applyBorder="1" applyAlignment="1">
      <alignment vertical="center"/>
    </xf>
    <xf numFmtId="38" fontId="16" fillId="9" borderId="87" xfId="2" applyFont="1" applyFill="1" applyBorder="1" applyAlignment="1">
      <alignment vertical="center"/>
    </xf>
    <xf numFmtId="38" fontId="16" fillId="9" borderId="113" xfId="2" applyFont="1" applyFill="1" applyBorder="1" applyAlignment="1">
      <alignment vertical="center"/>
    </xf>
    <xf numFmtId="38" fontId="16" fillId="9" borderId="114" xfId="2" applyFont="1" applyFill="1" applyBorder="1" applyAlignment="1">
      <alignment vertical="center"/>
    </xf>
    <xf numFmtId="0" fontId="16" fillId="4" borderId="0" xfId="0" applyFont="1" applyFill="1" applyAlignment="1">
      <alignment vertical="center"/>
    </xf>
    <xf numFmtId="0" fontId="25" fillId="0" borderId="0" xfId="0" applyFont="1" applyAlignment="1">
      <alignment vertical="center"/>
    </xf>
    <xf numFmtId="0" fontId="27" fillId="9" borderId="0" xfId="0" applyFont="1" applyFill="1" applyBorder="1" applyAlignment="1">
      <alignment horizontal="right" vertical="center"/>
    </xf>
    <xf numFmtId="38" fontId="28" fillId="0" borderId="115" xfId="2" applyFont="1" applyFill="1" applyBorder="1" applyAlignment="1" applyProtection="1">
      <alignment vertical="center"/>
      <protection locked="0" hidden="1"/>
    </xf>
    <xf numFmtId="38" fontId="28" fillId="0" borderId="116" xfId="2" applyFont="1" applyFill="1" applyBorder="1" applyAlignment="1" applyProtection="1">
      <alignment vertical="center"/>
      <protection locked="0" hidden="1"/>
    </xf>
    <xf numFmtId="38" fontId="28" fillId="0" borderId="117" xfId="2" applyFont="1" applyFill="1" applyBorder="1" applyAlignment="1" applyProtection="1">
      <alignment vertical="center"/>
      <protection locked="0" hidden="1"/>
    </xf>
    <xf numFmtId="38" fontId="16" fillId="9" borderId="82" xfId="2" applyFont="1" applyFill="1" applyBorder="1" applyAlignment="1">
      <alignment vertical="center"/>
    </xf>
    <xf numFmtId="38" fontId="16" fillId="9" borderId="118" xfId="2" applyFont="1" applyFill="1" applyBorder="1" applyAlignment="1">
      <alignment vertical="center"/>
    </xf>
    <xf numFmtId="38" fontId="16" fillId="9" borderId="116" xfId="2" applyFont="1" applyFill="1" applyBorder="1" applyAlignment="1">
      <alignment vertical="center"/>
    </xf>
    <xf numFmtId="38" fontId="16" fillId="9" borderId="119" xfId="2" applyFont="1" applyFill="1" applyBorder="1" applyAlignment="1">
      <alignment vertical="center"/>
    </xf>
    <xf numFmtId="0" fontId="16" fillId="9" borderId="44" xfId="0" applyFont="1" applyFill="1" applyBorder="1"/>
    <xf numFmtId="0" fontId="29" fillId="0" borderId="120" xfId="0" applyFont="1" applyFill="1" applyBorder="1" applyAlignment="1">
      <alignment horizontal="right" vertical="center"/>
    </xf>
    <xf numFmtId="38" fontId="16" fillId="0" borderId="121" xfId="2" applyFont="1" applyFill="1" applyBorder="1" applyAlignment="1" applyProtection="1">
      <alignment vertical="center"/>
      <protection locked="0" hidden="1"/>
    </xf>
    <xf numFmtId="38" fontId="16" fillId="0" borderId="122" xfId="2" applyFont="1" applyFill="1" applyBorder="1" applyAlignment="1" applyProtection="1">
      <alignment vertical="center"/>
      <protection locked="0" hidden="1"/>
    </xf>
    <xf numFmtId="38" fontId="16" fillId="0" borderId="123" xfId="2" applyFont="1" applyFill="1" applyBorder="1" applyAlignment="1" applyProtection="1">
      <alignment vertical="center"/>
      <protection locked="0" hidden="1"/>
    </xf>
    <xf numFmtId="38" fontId="16" fillId="10" borderId="124" xfId="2" applyFont="1" applyFill="1" applyBorder="1" applyAlignment="1">
      <alignment vertical="center"/>
    </xf>
    <xf numFmtId="38" fontId="16" fillId="0" borderId="125" xfId="2" applyFont="1" applyFill="1" applyBorder="1" applyAlignment="1" applyProtection="1">
      <alignment vertical="center"/>
      <protection locked="0" hidden="1"/>
    </xf>
    <xf numFmtId="38" fontId="16" fillId="0" borderId="126" xfId="2" applyFont="1" applyFill="1" applyBorder="1" applyAlignment="1" applyProtection="1">
      <alignment vertical="center"/>
      <protection locked="0" hidden="1"/>
    </xf>
    <xf numFmtId="0" fontId="30" fillId="4" borderId="0" xfId="0" applyFont="1" applyFill="1" applyAlignment="1">
      <alignment vertical="center"/>
    </xf>
    <xf numFmtId="0" fontId="28" fillId="0" borderId="127" xfId="0" applyFont="1" applyFill="1" applyBorder="1" applyAlignment="1">
      <alignment vertical="center"/>
    </xf>
    <xf numFmtId="0" fontId="29" fillId="0" borderId="127" xfId="0" applyFont="1" applyFill="1" applyBorder="1" applyAlignment="1">
      <alignment horizontal="center" vertical="center"/>
    </xf>
    <xf numFmtId="38" fontId="16" fillId="7" borderId="128" xfId="2" applyFont="1" applyFill="1" applyBorder="1" applyAlignment="1">
      <alignment vertical="center"/>
    </xf>
    <xf numFmtId="38" fontId="16" fillId="7" borderId="129" xfId="2" applyFont="1" applyFill="1" applyBorder="1" applyAlignment="1">
      <alignment vertical="center"/>
    </xf>
    <xf numFmtId="38" fontId="16" fillId="7" borderId="130" xfId="2" applyFont="1" applyFill="1" applyBorder="1" applyAlignment="1">
      <alignment vertical="center"/>
    </xf>
    <xf numFmtId="38" fontId="16" fillId="10" borderId="131" xfId="2" applyFont="1" applyFill="1" applyBorder="1" applyAlignment="1">
      <alignment vertical="center"/>
    </xf>
    <xf numFmtId="38" fontId="16" fillId="0" borderId="132" xfId="2" applyFont="1" applyFill="1" applyBorder="1" applyAlignment="1" applyProtection="1">
      <alignment vertical="center"/>
      <protection locked="0" hidden="1"/>
    </xf>
    <xf numFmtId="0" fontId="30" fillId="4" borderId="0" xfId="0" applyFont="1" applyFill="1" applyBorder="1" applyAlignment="1">
      <alignment horizontal="center" vertical="center"/>
    </xf>
    <xf numFmtId="0" fontId="28" fillId="0" borderId="134" xfId="0" applyFont="1" applyFill="1" applyBorder="1" applyAlignment="1">
      <alignment vertical="center"/>
    </xf>
    <xf numFmtId="0" fontId="29" fillId="0" borderId="134" xfId="0" applyFont="1" applyFill="1" applyBorder="1" applyAlignment="1" applyProtection="1">
      <alignment horizontal="right" vertical="center"/>
      <protection locked="0" hidden="1"/>
    </xf>
    <xf numFmtId="38" fontId="16" fillId="0" borderId="128" xfId="2" applyFont="1" applyFill="1" applyBorder="1" applyAlignment="1" applyProtection="1">
      <alignment vertical="center"/>
      <protection locked="0" hidden="1"/>
    </xf>
    <xf numFmtId="38" fontId="16" fillId="0" borderId="129" xfId="2" applyFont="1" applyFill="1" applyBorder="1" applyAlignment="1" applyProtection="1">
      <alignment vertical="center"/>
      <protection locked="0" hidden="1"/>
    </xf>
    <xf numFmtId="38" fontId="16" fillId="0" borderId="135" xfId="2" applyFont="1" applyFill="1" applyBorder="1" applyAlignment="1" applyProtection="1">
      <alignment vertical="center"/>
      <protection locked="0" hidden="1"/>
    </xf>
    <xf numFmtId="38" fontId="16" fillId="7" borderId="132" xfId="2" applyFont="1" applyFill="1" applyBorder="1" applyAlignment="1">
      <alignment vertical="center"/>
    </xf>
    <xf numFmtId="38" fontId="16" fillId="7" borderId="133" xfId="2" applyFont="1" applyFill="1" applyBorder="1" applyAlignment="1">
      <alignment vertical="center"/>
    </xf>
    <xf numFmtId="0" fontId="28" fillId="0" borderId="136" xfId="0" applyFont="1" applyFill="1" applyBorder="1" applyAlignment="1">
      <alignment vertical="center"/>
    </xf>
    <xf numFmtId="0" fontId="29" fillId="0" borderId="136" xfId="0" applyFont="1" applyFill="1" applyBorder="1" applyAlignment="1">
      <alignment horizontal="center" vertical="center"/>
    </xf>
    <xf numFmtId="38" fontId="16" fillId="7" borderId="135" xfId="2" applyFont="1" applyFill="1" applyBorder="1" applyAlignment="1">
      <alignment vertical="center"/>
    </xf>
    <xf numFmtId="0" fontId="28" fillId="0" borderId="137" xfId="0" applyFont="1" applyFill="1" applyBorder="1" applyAlignment="1">
      <alignment vertical="center"/>
    </xf>
    <xf numFmtId="0" fontId="29" fillId="0" borderId="137" xfId="0" applyFont="1" applyFill="1" applyBorder="1" applyAlignment="1">
      <alignment horizontal="right" vertical="center"/>
    </xf>
    <xf numFmtId="38" fontId="16" fillId="0" borderId="138" xfId="2" applyFont="1" applyFill="1" applyBorder="1" applyAlignment="1" applyProtection="1">
      <alignment vertical="center"/>
      <protection locked="0" hidden="1"/>
    </xf>
    <xf numFmtId="38" fontId="16" fillId="0" borderId="139" xfId="2" applyFont="1" applyFill="1" applyBorder="1" applyAlignment="1" applyProtection="1">
      <alignment vertical="center"/>
      <protection locked="0" hidden="1"/>
    </xf>
    <xf numFmtId="38" fontId="16" fillId="0" borderId="140" xfId="2" applyFont="1" applyFill="1" applyBorder="1" applyAlignment="1" applyProtection="1">
      <alignment vertical="center"/>
      <protection locked="0" hidden="1"/>
    </xf>
    <xf numFmtId="38" fontId="16" fillId="10" borderId="141" xfId="2" applyFont="1" applyFill="1" applyBorder="1" applyAlignment="1">
      <alignment vertical="center"/>
    </xf>
    <xf numFmtId="38" fontId="16" fillId="7" borderId="142" xfId="2" applyFont="1" applyFill="1" applyBorder="1" applyAlignment="1">
      <alignment vertical="center"/>
    </xf>
    <xf numFmtId="38" fontId="16" fillId="7" borderId="139" xfId="2" applyFont="1" applyFill="1" applyBorder="1" applyAlignment="1">
      <alignment vertical="center"/>
    </xf>
    <xf numFmtId="38" fontId="16" fillId="7" borderId="143" xfId="2" applyFont="1" applyFill="1" applyBorder="1" applyAlignment="1">
      <alignment vertical="center"/>
    </xf>
    <xf numFmtId="0" fontId="28" fillId="0" borderId="0" xfId="0" applyFont="1" applyFill="1" applyBorder="1" applyAlignment="1">
      <alignment vertical="center"/>
    </xf>
    <xf numFmtId="0" fontId="29" fillId="0" borderId="0" xfId="0" applyFont="1" applyFill="1" applyBorder="1" applyAlignment="1">
      <alignment horizontal="center" vertical="center"/>
    </xf>
    <xf numFmtId="38" fontId="16" fillId="7" borderId="145" xfId="2" applyFont="1" applyFill="1" applyBorder="1" applyAlignment="1">
      <alignment vertical="center"/>
    </xf>
    <xf numFmtId="38" fontId="16" fillId="7" borderId="146" xfId="2" applyFont="1" applyFill="1" applyBorder="1" applyAlignment="1">
      <alignment vertical="center"/>
    </xf>
    <xf numFmtId="38" fontId="16" fillId="10" borderId="147" xfId="2" applyFont="1" applyFill="1" applyBorder="1" applyAlignment="1">
      <alignment vertical="center"/>
    </xf>
    <xf numFmtId="38" fontId="16" fillId="0" borderId="148" xfId="2" applyFont="1" applyFill="1" applyBorder="1" applyAlignment="1" applyProtection="1">
      <alignment vertical="center"/>
      <protection locked="0" hidden="1"/>
    </xf>
    <xf numFmtId="0" fontId="28" fillId="0" borderId="150" xfId="0" applyFont="1" applyFill="1" applyBorder="1" applyAlignment="1">
      <alignment vertical="center"/>
    </xf>
    <xf numFmtId="38" fontId="16" fillId="7" borderId="151" xfId="2" applyFont="1" applyFill="1" applyBorder="1" applyAlignment="1">
      <alignment vertical="center"/>
    </xf>
    <xf numFmtId="38" fontId="16" fillId="0" borderId="133" xfId="2" applyFont="1" applyFill="1" applyBorder="1" applyAlignment="1" applyProtection="1">
      <alignment vertical="center"/>
      <protection locked="0" hidden="1"/>
    </xf>
    <xf numFmtId="180" fontId="25" fillId="0" borderId="0" xfId="0" applyNumberFormat="1" applyFont="1" applyAlignment="1">
      <alignment vertical="center"/>
    </xf>
    <xf numFmtId="0" fontId="16" fillId="10" borderId="0" xfId="0" applyFont="1" applyFill="1" applyBorder="1" applyAlignment="1">
      <alignment vertical="center"/>
    </xf>
    <xf numFmtId="0" fontId="24" fillId="10" borderId="0" xfId="0" applyFont="1" applyFill="1" applyBorder="1" applyAlignment="1">
      <alignment horizontal="right" vertical="center"/>
    </xf>
    <xf numFmtId="38" fontId="16" fillId="0" borderId="152" xfId="2" applyFont="1" applyFill="1" applyBorder="1" applyAlignment="1" applyProtection="1">
      <alignment vertical="center"/>
      <protection locked="0" hidden="1"/>
    </xf>
    <xf numFmtId="38" fontId="16" fillId="0" borderId="153" xfId="2" applyFont="1" applyFill="1" applyBorder="1" applyAlignment="1" applyProtection="1">
      <alignment vertical="center"/>
      <protection locked="0" hidden="1"/>
    </xf>
    <xf numFmtId="38" fontId="16" fillId="0" borderId="154" xfId="2" applyFont="1" applyFill="1" applyBorder="1" applyAlignment="1" applyProtection="1">
      <alignment vertical="center"/>
      <protection locked="0" hidden="1"/>
    </xf>
    <xf numFmtId="38" fontId="16" fillId="10" borderId="9" xfId="2" applyFont="1" applyFill="1" applyBorder="1" applyAlignment="1">
      <alignment vertical="center"/>
    </xf>
    <xf numFmtId="38" fontId="16" fillId="0" borderId="155" xfId="2" applyFont="1" applyFill="1" applyBorder="1" applyAlignment="1" applyProtection="1">
      <alignment vertical="center"/>
      <protection locked="0" hidden="1"/>
    </xf>
    <xf numFmtId="38" fontId="16" fillId="0" borderId="156" xfId="2" applyFont="1" applyFill="1" applyBorder="1" applyAlignment="1" applyProtection="1">
      <alignment vertical="center"/>
      <protection locked="0" hidden="1"/>
    </xf>
    <xf numFmtId="0" fontId="16" fillId="9" borderId="157" xfId="0" applyFont="1" applyFill="1" applyBorder="1"/>
    <xf numFmtId="0" fontId="16" fillId="10" borderId="12" xfId="0" applyFont="1" applyFill="1" applyBorder="1" applyAlignment="1">
      <alignment vertical="center"/>
    </xf>
    <xf numFmtId="0" fontId="16" fillId="10" borderId="13" xfId="0" applyFont="1" applyFill="1" applyBorder="1" applyAlignment="1">
      <alignment vertical="center"/>
    </xf>
    <xf numFmtId="0" fontId="24" fillId="10" borderId="13" xfId="0" applyFont="1" applyFill="1" applyBorder="1" applyAlignment="1">
      <alignment horizontal="right" vertical="center"/>
    </xf>
    <xf numFmtId="38" fontId="28" fillId="7" borderId="158" xfId="2" applyFont="1" applyFill="1" applyBorder="1" applyAlignment="1">
      <alignment vertical="center"/>
    </xf>
    <xf numFmtId="38" fontId="28" fillId="7" borderId="159" xfId="2" applyFont="1" applyFill="1" applyBorder="1" applyAlignment="1">
      <alignment vertical="center"/>
    </xf>
    <xf numFmtId="38" fontId="28" fillId="7" borderId="160" xfId="2" applyFont="1" applyFill="1" applyBorder="1" applyAlignment="1">
      <alignment vertical="center"/>
    </xf>
    <xf numFmtId="38" fontId="28" fillId="10" borderId="78" xfId="2" applyFont="1" applyFill="1" applyBorder="1" applyAlignment="1">
      <alignment vertical="center"/>
    </xf>
    <xf numFmtId="38" fontId="28" fillId="7" borderId="161" xfId="2" applyFont="1" applyFill="1" applyBorder="1" applyAlignment="1">
      <alignment vertical="center"/>
    </xf>
    <xf numFmtId="38" fontId="28" fillId="7" borderId="162" xfId="2" applyFont="1" applyFill="1" applyBorder="1" applyAlignment="1">
      <alignment vertical="center"/>
    </xf>
    <xf numFmtId="181" fontId="16" fillId="0" borderId="163" xfId="2" applyNumberFormat="1" applyFont="1" applyFill="1" applyBorder="1" applyAlignment="1" applyProtection="1">
      <alignment vertical="center"/>
      <protection locked="0" hidden="1"/>
    </xf>
    <xf numFmtId="0" fontId="16" fillId="9" borderId="56" xfId="0" applyFont="1" applyFill="1" applyBorder="1"/>
    <xf numFmtId="0" fontId="16" fillId="9" borderId="57" xfId="0" applyFont="1" applyFill="1" applyBorder="1"/>
    <xf numFmtId="0" fontId="24" fillId="9" borderId="57" xfId="0" applyFont="1" applyFill="1" applyBorder="1" applyAlignment="1">
      <alignment horizontal="right" vertical="center"/>
    </xf>
    <xf numFmtId="38" fontId="16" fillId="9" borderId="164" xfId="2" applyFont="1" applyFill="1" applyBorder="1" applyAlignment="1">
      <alignment vertical="center"/>
    </xf>
    <xf numFmtId="38" fontId="16" fillId="9" borderId="115" xfId="2" applyFont="1" applyFill="1" applyBorder="1" applyAlignment="1">
      <alignment vertical="center"/>
    </xf>
    <xf numFmtId="38" fontId="16" fillId="9" borderId="165" xfId="2" applyFont="1" applyFill="1" applyBorder="1" applyAlignment="1">
      <alignment vertical="center"/>
    </xf>
    <xf numFmtId="0" fontId="24" fillId="7" borderId="13" xfId="0" applyFont="1" applyFill="1" applyBorder="1" applyAlignment="1">
      <alignment horizontal="right" vertical="center"/>
    </xf>
    <xf numFmtId="38" fontId="16" fillId="10" borderId="166" xfId="2" applyFont="1" applyFill="1" applyBorder="1" applyAlignment="1">
      <alignment vertical="center"/>
    </xf>
    <xf numFmtId="38" fontId="16" fillId="10" borderId="167" xfId="2" applyFont="1" applyFill="1" applyBorder="1" applyAlignment="1">
      <alignment vertical="center"/>
    </xf>
    <xf numFmtId="38" fontId="16" fillId="10" borderId="168" xfId="2" applyFont="1" applyFill="1" applyBorder="1" applyAlignment="1">
      <alignment vertical="center"/>
    </xf>
    <xf numFmtId="38" fontId="16" fillId="2" borderId="169" xfId="2" applyFont="1" applyFill="1" applyBorder="1" applyAlignment="1">
      <alignment vertical="center"/>
    </xf>
    <xf numFmtId="38" fontId="16" fillId="2" borderId="167" xfId="2" applyFont="1" applyFill="1" applyBorder="1" applyAlignment="1">
      <alignment vertical="center"/>
    </xf>
    <xf numFmtId="38" fontId="16" fillId="2" borderId="170" xfId="2" applyFont="1" applyFill="1" applyBorder="1" applyAlignment="1">
      <alignment vertical="center"/>
    </xf>
    <xf numFmtId="0" fontId="24" fillId="11" borderId="13" xfId="0" applyFont="1" applyFill="1" applyBorder="1" applyAlignment="1">
      <alignment horizontal="right" vertical="center"/>
    </xf>
    <xf numFmtId="38" fontId="16" fillId="10" borderId="171" xfId="2" applyFont="1" applyFill="1" applyBorder="1" applyAlignment="1">
      <alignment vertical="center"/>
    </xf>
    <xf numFmtId="38" fontId="16" fillId="10" borderId="172" xfId="2" applyFont="1" applyFill="1" applyBorder="1" applyAlignment="1">
      <alignment vertical="center"/>
    </xf>
    <xf numFmtId="38" fontId="16" fillId="10" borderId="23" xfId="2" applyFont="1" applyFill="1" applyBorder="1" applyAlignment="1">
      <alignment vertical="center"/>
    </xf>
    <xf numFmtId="38" fontId="16" fillId="10" borderId="169" xfId="2" applyFont="1" applyFill="1" applyBorder="1" applyAlignment="1">
      <alignment vertical="center"/>
    </xf>
    <xf numFmtId="38" fontId="16" fillId="10" borderId="170" xfId="2" applyFont="1" applyFill="1" applyBorder="1" applyAlignment="1">
      <alignment vertical="center"/>
    </xf>
    <xf numFmtId="181" fontId="16" fillId="0" borderId="0" xfId="2" applyNumberFormat="1" applyFont="1" applyFill="1" applyBorder="1" applyAlignment="1">
      <alignment vertical="center"/>
    </xf>
    <xf numFmtId="0" fontId="16" fillId="11" borderId="18" xfId="0" applyFont="1" applyFill="1" applyBorder="1" applyAlignment="1">
      <alignment horizontal="left" vertical="center"/>
    </xf>
    <xf numFmtId="0" fontId="24" fillId="11" borderId="136" xfId="0" applyFont="1" applyFill="1" applyBorder="1" applyAlignment="1">
      <alignment horizontal="right" vertical="center"/>
    </xf>
    <xf numFmtId="38" fontId="16" fillId="10" borderId="128" xfId="2" applyFont="1" applyFill="1" applyBorder="1" applyAlignment="1">
      <alignment vertical="center"/>
    </xf>
    <xf numFmtId="38" fontId="16" fillId="10" borderId="129" xfId="2" applyFont="1" applyFill="1" applyBorder="1" applyAlignment="1">
      <alignment vertical="center"/>
    </xf>
    <xf numFmtId="38" fontId="16" fillId="10" borderId="135" xfId="2" applyFont="1" applyFill="1" applyBorder="1" applyAlignment="1">
      <alignment vertical="center"/>
    </xf>
    <xf numFmtId="38" fontId="16" fillId="2" borderId="151" xfId="2" applyFont="1" applyFill="1" applyBorder="1" applyAlignment="1">
      <alignment vertical="center"/>
    </xf>
    <xf numFmtId="38" fontId="16" fillId="2" borderId="129" xfId="2" applyFont="1" applyFill="1" applyBorder="1" applyAlignment="1">
      <alignment vertical="center"/>
    </xf>
    <xf numFmtId="38" fontId="16" fillId="2" borderId="133" xfId="2" applyFont="1" applyFill="1" applyBorder="1" applyAlignment="1">
      <alignment vertical="center"/>
    </xf>
    <xf numFmtId="0" fontId="16" fillId="11" borderId="18" xfId="0" applyFont="1" applyFill="1" applyBorder="1"/>
    <xf numFmtId="38" fontId="16" fillId="10" borderId="145" xfId="2" applyFont="1" applyFill="1" applyBorder="1" applyAlignment="1">
      <alignment vertical="center"/>
    </xf>
    <xf numFmtId="38" fontId="16" fillId="10" borderId="146" xfId="2" applyFont="1" applyFill="1" applyBorder="1" applyAlignment="1">
      <alignment vertical="center"/>
    </xf>
    <xf numFmtId="38" fontId="16" fillId="10" borderId="173" xfId="2" applyFont="1" applyFill="1" applyBorder="1" applyAlignment="1">
      <alignment vertical="center"/>
    </xf>
    <xf numFmtId="38" fontId="16" fillId="10" borderId="148" xfId="2" applyFont="1" applyFill="1" applyBorder="1" applyAlignment="1">
      <alignment vertical="center"/>
    </xf>
    <xf numFmtId="38" fontId="16" fillId="10" borderId="149" xfId="2" applyFont="1" applyFill="1" applyBorder="1" applyAlignment="1">
      <alignment vertical="center"/>
    </xf>
    <xf numFmtId="0" fontId="16" fillId="11" borderId="0" xfId="0" applyFont="1" applyFill="1" applyBorder="1"/>
    <xf numFmtId="0" fontId="16" fillId="11" borderId="154" xfId="0" applyFont="1" applyFill="1" applyBorder="1"/>
    <xf numFmtId="0" fontId="16" fillId="11" borderId="130" xfId="0" applyFont="1" applyFill="1" applyBorder="1" applyAlignment="1">
      <alignment horizontal="center" vertical="center"/>
    </xf>
    <xf numFmtId="38" fontId="16" fillId="10" borderId="174" xfId="2" applyFont="1" applyFill="1" applyBorder="1" applyAlignment="1">
      <alignment vertical="center"/>
    </xf>
    <xf numFmtId="0" fontId="16" fillId="11" borderId="165" xfId="0" applyFont="1" applyFill="1" applyBorder="1"/>
    <xf numFmtId="0" fontId="16" fillId="11" borderId="140" xfId="0" applyFont="1" applyFill="1" applyBorder="1" applyAlignment="1">
      <alignment horizontal="center" vertical="center"/>
    </xf>
    <xf numFmtId="38" fontId="16" fillId="10" borderId="138" xfId="2" applyFont="1" applyFill="1" applyBorder="1" applyAlignment="1">
      <alignment vertical="center"/>
    </xf>
    <xf numFmtId="38" fontId="16" fillId="10" borderId="139" xfId="2" applyFont="1" applyFill="1" applyBorder="1" applyAlignment="1">
      <alignment vertical="center"/>
    </xf>
    <xf numFmtId="38" fontId="16" fillId="10" borderId="175" xfId="2" applyFont="1" applyFill="1" applyBorder="1" applyAlignment="1">
      <alignment vertical="center"/>
    </xf>
    <xf numFmtId="38" fontId="16" fillId="7" borderId="176" xfId="2" applyFont="1" applyFill="1" applyBorder="1" applyAlignment="1">
      <alignment vertical="center"/>
    </xf>
    <xf numFmtId="0" fontId="16" fillId="8" borderId="10" xfId="0" applyFont="1" applyFill="1" applyBorder="1" applyAlignment="1">
      <alignment vertical="center"/>
    </xf>
    <xf numFmtId="0" fontId="16" fillId="8" borderId="19" xfId="0" applyFont="1" applyFill="1" applyBorder="1" applyAlignment="1">
      <alignment horizontal="center" vertical="center"/>
    </xf>
    <xf numFmtId="0" fontId="24" fillId="8" borderId="19" xfId="0" applyFont="1" applyFill="1" applyBorder="1" applyAlignment="1">
      <alignment horizontal="right" vertical="center"/>
    </xf>
    <xf numFmtId="38" fontId="16" fillId="10" borderId="115" xfId="2" applyFont="1" applyFill="1" applyBorder="1" applyAlignment="1">
      <alignment vertical="center"/>
    </xf>
    <xf numFmtId="38" fontId="16" fillId="10" borderId="116" xfId="2" applyFont="1" applyFill="1" applyBorder="1" applyAlignment="1">
      <alignment vertical="center"/>
    </xf>
    <xf numFmtId="38" fontId="16" fillId="10" borderId="117" xfId="2" applyFont="1" applyFill="1" applyBorder="1" applyAlignment="1">
      <alignment vertical="center"/>
    </xf>
    <xf numFmtId="38" fontId="16" fillId="10" borderId="82" xfId="2" applyFont="1" applyFill="1" applyBorder="1" applyAlignment="1">
      <alignment vertical="center"/>
    </xf>
    <xf numFmtId="38" fontId="16" fillId="2" borderId="118" xfId="2" applyFont="1" applyFill="1" applyBorder="1" applyAlignment="1">
      <alignment vertical="center"/>
    </xf>
    <xf numFmtId="38" fontId="16" fillId="2" borderId="116" xfId="2" applyFont="1" applyFill="1" applyBorder="1" applyAlignment="1">
      <alignment vertical="center"/>
    </xf>
    <xf numFmtId="0" fontId="16" fillId="6" borderId="12" xfId="0" applyFont="1" applyFill="1" applyBorder="1" applyAlignment="1">
      <alignment vertical="center"/>
    </xf>
    <xf numFmtId="0" fontId="16" fillId="6" borderId="13" xfId="0" applyFont="1" applyFill="1" applyBorder="1"/>
    <xf numFmtId="0" fontId="24" fillId="6" borderId="13" xfId="0" applyFont="1" applyFill="1" applyBorder="1" applyAlignment="1">
      <alignment horizontal="right" vertical="center"/>
    </xf>
    <xf numFmtId="38" fontId="16" fillId="10" borderId="158" xfId="2" applyFont="1" applyFill="1" applyBorder="1" applyAlignment="1">
      <alignment vertical="center"/>
    </xf>
    <xf numFmtId="38" fontId="16" fillId="10" borderId="159" xfId="2" applyFont="1" applyFill="1" applyBorder="1" applyAlignment="1">
      <alignment vertical="center"/>
    </xf>
    <xf numFmtId="38" fontId="16" fillId="10" borderId="177" xfId="2" applyFont="1" applyFill="1" applyBorder="1" applyAlignment="1">
      <alignment vertical="center"/>
    </xf>
    <xf numFmtId="38" fontId="16" fillId="10" borderId="78" xfId="2" applyFont="1" applyFill="1" applyBorder="1" applyAlignment="1">
      <alignment vertical="center"/>
    </xf>
    <xf numFmtId="38" fontId="16" fillId="2" borderId="161" xfId="2" applyFont="1" applyFill="1" applyBorder="1" applyAlignment="1">
      <alignment vertical="center"/>
    </xf>
    <xf numFmtId="38" fontId="28" fillId="2" borderId="159" xfId="2" applyFont="1" applyFill="1" applyBorder="1" applyAlignment="1">
      <alignment vertical="center"/>
    </xf>
    <xf numFmtId="38" fontId="28" fillId="2" borderId="162" xfId="2" applyFont="1" applyFill="1" applyBorder="1" applyAlignment="1">
      <alignment vertical="center"/>
    </xf>
    <xf numFmtId="38" fontId="16" fillId="8" borderId="114" xfId="2" applyFont="1" applyFill="1" applyBorder="1" applyAlignment="1">
      <alignment vertical="center"/>
    </xf>
    <xf numFmtId="0" fontId="27" fillId="9" borderId="47" xfId="0" applyFont="1" applyFill="1" applyBorder="1" applyAlignment="1">
      <alignment horizontal="right" vertical="center"/>
    </xf>
    <xf numFmtId="0" fontId="24" fillId="9" borderId="47" xfId="0" applyFont="1" applyFill="1" applyBorder="1" applyAlignment="1">
      <alignment horizontal="right" vertical="center"/>
    </xf>
    <xf numFmtId="38" fontId="16" fillId="9" borderId="178" xfId="2" applyFont="1" applyFill="1" applyBorder="1" applyAlignment="1">
      <alignment vertical="center"/>
    </xf>
    <xf numFmtId="38" fontId="16" fillId="9" borderId="179" xfId="2" applyFont="1" applyFill="1" applyBorder="1" applyAlignment="1">
      <alignment vertical="center"/>
    </xf>
    <xf numFmtId="38" fontId="16" fillId="9" borderId="180" xfId="2" applyFont="1" applyFill="1" applyBorder="1" applyAlignment="1">
      <alignment vertical="center"/>
    </xf>
    <xf numFmtId="38" fontId="16" fillId="9" borderId="107" xfId="2" applyFont="1" applyFill="1" applyBorder="1" applyAlignment="1">
      <alignment vertical="center"/>
    </xf>
    <xf numFmtId="38" fontId="16" fillId="9" borderId="181" xfId="2" applyFont="1" applyFill="1" applyBorder="1" applyAlignment="1">
      <alignment vertical="center"/>
    </xf>
    <xf numFmtId="38" fontId="16" fillId="8" borderId="182" xfId="2" applyFont="1" applyFill="1" applyBorder="1" applyAlignment="1">
      <alignment vertical="center"/>
    </xf>
    <xf numFmtId="0" fontId="28" fillId="0" borderId="0" xfId="0" applyFont="1"/>
    <xf numFmtId="0" fontId="26" fillId="3" borderId="0" xfId="0" applyFont="1" applyFill="1" applyBorder="1" applyAlignment="1">
      <alignment horizontal="distributed" vertical="center"/>
    </xf>
    <xf numFmtId="0" fontId="27" fillId="3" borderId="0" xfId="0" applyFont="1" applyFill="1" applyBorder="1" applyAlignment="1">
      <alignment horizontal="right" vertical="center"/>
    </xf>
    <xf numFmtId="0" fontId="24" fillId="3" borderId="0" xfId="0" applyFont="1" applyFill="1" applyBorder="1" applyAlignment="1">
      <alignment horizontal="right" vertical="center"/>
    </xf>
    <xf numFmtId="38" fontId="16" fillId="3" borderId="0" xfId="2" applyFont="1" applyFill="1" applyBorder="1" applyAlignment="1">
      <alignment vertical="center"/>
    </xf>
    <xf numFmtId="0" fontId="16" fillId="0" borderId="0" xfId="0" applyFont="1" applyFill="1"/>
    <xf numFmtId="0" fontId="16" fillId="0" borderId="0" xfId="0" applyFont="1" applyFill="1" applyAlignment="1">
      <alignment vertical="center"/>
    </xf>
    <xf numFmtId="0" fontId="26" fillId="0" borderId="0" xfId="0" applyFont="1" applyFill="1" applyBorder="1" applyAlignment="1">
      <alignment horizontal="distributed" vertical="center"/>
    </xf>
    <xf numFmtId="0" fontId="27" fillId="0" borderId="0" xfId="0" applyFont="1" applyFill="1" applyBorder="1" applyAlignment="1">
      <alignment horizontal="right" vertical="center"/>
    </xf>
    <xf numFmtId="182" fontId="16" fillId="0" borderId="9" xfId="0" applyNumberFormat="1" applyFont="1" applyBorder="1" applyAlignment="1">
      <alignment horizontal="center" vertical="center"/>
    </xf>
    <xf numFmtId="182" fontId="16" fillId="0" borderId="183" xfId="0" applyNumberFormat="1" applyFont="1" applyBorder="1" applyAlignment="1">
      <alignment horizontal="center" vertical="center"/>
    </xf>
    <xf numFmtId="182" fontId="16" fillId="0" borderId="184" xfId="0" applyNumberFormat="1" applyFont="1" applyBorder="1" applyAlignment="1">
      <alignment horizontal="center" vertical="center"/>
    </xf>
    <xf numFmtId="182" fontId="16" fillId="0" borderId="185" xfId="0" applyNumberFormat="1" applyFont="1" applyBorder="1" applyAlignment="1">
      <alignment horizontal="center" vertical="center"/>
    </xf>
    <xf numFmtId="0" fontId="16" fillId="0" borderId="0" xfId="0" applyFont="1" applyAlignment="1">
      <alignment vertical="center"/>
    </xf>
    <xf numFmtId="0" fontId="16" fillId="0" borderId="0" xfId="0" applyFont="1" applyBorder="1" applyAlignment="1">
      <alignment horizontal="center" vertical="center"/>
    </xf>
    <xf numFmtId="180" fontId="16" fillId="0" borderId="9" xfId="0" applyNumberFormat="1" applyFont="1" applyBorder="1" applyAlignment="1">
      <alignment vertical="center"/>
    </xf>
    <xf numFmtId="180" fontId="16" fillId="0" borderId="183" xfId="0" applyNumberFormat="1" applyFont="1" applyBorder="1" applyAlignment="1">
      <alignment vertical="center"/>
    </xf>
    <xf numFmtId="180" fontId="16" fillId="0" borderId="184" xfId="0" applyNumberFormat="1" applyFont="1" applyBorder="1" applyAlignment="1">
      <alignment vertical="center"/>
    </xf>
    <xf numFmtId="180" fontId="16" fillId="0" borderId="185" xfId="0" applyNumberFormat="1" applyFont="1" applyBorder="1" applyAlignment="1">
      <alignment vertical="center"/>
    </xf>
    <xf numFmtId="0" fontId="24" fillId="0" borderId="0" xfId="0" applyFont="1" applyBorder="1" applyAlignment="1">
      <alignment horizontal="right" vertical="center"/>
    </xf>
    <xf numFmtId="0" fontId="16" fillId="0" borderId="0" xfId="0" applyFont="1" applyBorder="1" applyAlignment="1">
      <alignment vertical="center"/>
    </xf>
    <xf numFmtId="0" fontId="16" fillId="4" borderId="0" xfId="0" applyFont="1" applyFill="1" applyBorder="1" applyAlignment="1">
      <alignment horizontal="center" vertical="center"/>
    </xf>
    <xf numFmtId="0" fontId="24" fillId="4" borderId="0" xfId="0" applyFont="1" applyFill="1" applyBorder="1" applyAlignment="1">
      <alignment horizontal="right" vertical="center"/>
    </xf>
    <xf numFmtId="0" fontId="16" fillId="4" borderId="0" xfId="0" applyFont="1" applyFill="1" applyBorder="1"/>
    <xf numFmtId="0" fontId="16" fillId="0" borderId="0" xfId="0" applyFont="1" applyFill="1" applyBorder="1" applyAlignment="1">
      <alignment horizontal="center" vertical="center"/>
    </xf>
    <xf numFmtId="0" fontId="24" fillId="0" borderId="0" xfId="0" applyFont="1" applyFill="1" applyBorder="1" applyAlignment="1">
      <alignment horizontal="right" vertical="center"/>
    </xf>
    <xf numFmtId="0" fontId="16" fillId="0" borderId="0" xfId="0" applyFont="1" applyFill="1" applyBorder="1"/>
    <xf numFmtId="0" fontId="16" fillId="0" borderId="9" xfId="0" applyFont="1" applyBorder="1" applyAlignment="1">
      <alignment vertical="center"/>
    </xf>
    <xf numFmtId="0" fontId="16" fillId="13" borderId="11" xfId="0" applyFont="1" applyFill="1" applyBorder="1" applyAlignment="1">
      <alignment horizontal="center" vertical="center"/>
    </xf>
    <xf numFmtId="0" fontId="16" fillId="14" borderId="9" xfId="0" applyFont="1" applyFill="1" applyBorder="1" applyAlignment="1">
      <alignment horizontal="center" vertical="center"/>
    </xf>
    <xf numFmtId="0" fontId="16" fillId="0" borderId="9" xfId="0" applyFont="1" applyBorder="1" applyAlignment="1">
      <alignment vertical="center" shrinkToFit="1"/>
    </xf>
    <xf numFmtId="0" fontId="16" fillId="10" borderId="10" xfId="0" applyFont="1" applyFill="1" applyBorder="1" applyAlignment="1">
      <alignment horizontal="right" vertical="center"/>
    </xf>
    <xf numFmtId="0" fontId="16" fillId="10" borderId="19" xfId="0" applyFont="1" applyFill="1" applyBorder="1" applyAlignment="1">
      <alignment horizontal="right" vertical="center"/>
    </xf>
    <xf numFmtId="0" fontId="16" fillId="0" borderId="191" xfId="0" applyFont="1" applyFill="1" applyBorder="1" applyAlignment="1" applyProtection="1">
      <alignment vertical="center"/>
      <protection locked="0" hidden="1"/>
    </xf>
    <xf numFmtId="0" fontId="31" fillId="0" borderId="0" xfId="0" applyFont="1" applyBorder="1" applyAlignment="1">
      <alignment vertical="center"/>
    </xf>
    <xf numFmtId="182" fontId="16" fillId="7" borderId="183" xfId="0" applyNumberFormat="1" applyFont="1" applyFill="1" applyBorder="1" applyAlignment="1">
      <alignment horizontal="center" vertical="center"/>
    </xf>
    <xf numFmtId="182" fontId="16" fillId="7" borderId="184" xfId="0" applyNumberFormat="1" applyFont="1" applyFill="1" applyBorder="1" applyAlignment="1">
      <alignment horizontal="center" vertical="center"/>
    </xf>
    <xf numFmtId="182" fontId="16" fillId="7" borderId="185" xfId="0" applyNumberFormat="1" applyFont="1" applyFill="1" applyBorder="1" applyAlignment="1">
      <alignment horizontal="center" vertical="center"/>
    </xf>
    <xf numFmtId="0" fontId="33" fillId="0" borderId="194" xfId="0" applyFont="1" applyBorder="1" applyAlignment="1">
      <alignment vertical="center"/>
    </xf>
    <xf numFmtId="0" fontId="16" fillId="10" borderId="124" xfId="0" applyFont="1" applyFill="1" applyBorder="1" applyAlignment="1">
      <alignment horizontal="center" vertical="center"/>
    </xf>
    <xf numFmtId="183" fontId="34" fillId="2" borderId="195" xfId="0" applyNumberFormat="1" applyFont="1" applyFill="1" applyBorder="1" applyAlignment="1">
      <alignment vertical="center"/>
    </xf>
    <xf numFmtId="184" fontId="16" fillId="10" borderId="131" xfId="0" applyNumberFormat="1" applyFont="1" applyFill="1" applyBorder="1" applyAlignment="1">
      <alignment vertical="center"/>
    </xf>
    <xf numFmtId="183" fontId="16" fillId="2" borderId="131" xfId="0" applyNumberFormat="1" applyFont="1" applyFill="1" applyBorder="1" applyAlignment="1">
      <alignment vertical="center"/>
    </xf>
    <xf numFmtId="0" fontId="16" fillId="0" borderId="191" xfId="0" applyFont="1" applyFill="1" applyBorder="1" applyAlignment="1" applyProtection="1">
      <alignment horizontal="right" vertical="center"/>
      <protection locked="0" hidden="1"/>
    </xf>
    <xf numFmtId="0" fontId="16" fillId="2" borderId="17" xfId="0" applyFont="1" applyFill="1" applyBorder="1" applyAlignment="1">
      <alignment vertical="center"/>
    </xf>
    <xf numFmtId="38" fontId="16" fillId="0" borderId="191" xfId="2" applyFont="1" applyFill="1" applyBorder="1" applyAlignment="1" applyProtection="1">
      <alignment vertical="center"/>
      <protection locked="0" hidden="1"/>
    </xf>
    <xf numFmtId="0" fontId="16" fillId="13" borderId="196" xfId="0" applyFont="1" applyFill="1" applyBorder="1" applyAlignment="1">
      <alignment horizontal="center" vertical="center"/>
    </xf>
    <xf numFmtId="0" fontId="16" fillId="13" borderId="197" xfId="0" applyFont="1" applyFill="1" applyBorder="1" applyAlignment="1">
      <alignment vertical="center"/>
    </xf>
    <xf numFmtId="38" fontId="16" fillId="13" borderId="198" xfId="2" applyFont="1" applyFill="1" applyBorder="1" applyAlignment="1">
      <alignment vertical="center"/>
    </xf>
    <xf numFmtId="38" fontId="16" fillId="13" borderId="199" xfId="2" applyFont="1" applyFill="1" applyBorder="1" applyAlignment="1">
      <alignment vertical="center"/>
    </xf>
    <xf numFmtId="0" fontId="35" fillId="0" borderId="0" xfId="0" applyFont="1" applyAlignment="1">
      <alignment vertical="center"/>
    </xf>
    <xf numFmtId="0" fontId="33" fillId="0" borderId="202" xfId="0" applyFont="1" applyBorder="1" applyAlignment="1">
      <alignment vertical="center"/>
    </xf>
    <xf numFmtId="0" fontId="16" fillId="10" borderId="131" xfId="0" applyFont="1" applyFill="1" applyBorder="1" applyAlignment="1">
      <alignment horizontal="center" vertical="center"/>
    </xf>
    <xf numFmtId="0" fontId="16" fillId="0" borderId="0" xfId="0" applyFont="1" applyFill="1" applyBorder="1" applyAlignment="1">
      <alignment vertical="center"/>
    </xf>
    <xf numFmtId="0" fontId="16" fillId="14" borderId="203" xfId="0" applyFont="1" applyFill="1" applyBorder="1" applyAlignment="1">
      <alignment horizontal="center" vertical="center"/>
    </xf>
    <xf numFmtId="0" fontId="16" fillId="14" borderId="197" xfId="0" applyFont="1" applyFill="1" applyBorder="1" applyAlignment="1">
      <alignment vertical="center"/>
    </xf>
    <xf numFmtId="38" fontId="16" fillId="14" borderId="176" xfId="0" applyNumberFormat="1" applyFont="1" applyFill="1" applyBorder="1" applyAlignment="1">
      <alignment vertical="center"/>
    </xf>
    <xf numFmtId="38" fontId="16" fillId="14" borderId="204" xfId="0" applyNumberFormat="1" applyFont="1" applyFill="1" applyBorder="1" applyAlignment="1">
      <alignment vertical="center"/>
    </xf>
    <xf numFmtId="0" fontId="33" fillId="0" borderId="207" xfId="0" applyFont="1" applyBorder="1" applyAlignment="1">
      <alignment vertical="center"/>
    </xf>
    <xf numFmtId="184" fontId="34" fillId="10" borderId="131" xfId="0" applyNumberFormat="1" applyFont="1" applyFill="1" applyBorder="1" applyAlignment="1">
      <alignment vertical="center"/>
    </xf>
    <xf numFmtId="38" fontId="35" fillId="0" borderId="0" xfId="0" applyNumberFormat="1" applyFont="1" applyAlignment="1">
      <alignment vertical="center"/>
    </xf>
    <xf numFmtId="0" fontId="33" fillId="0" borderId="0" xfId="0" applyFont="1" applyAlignment="1">
      <alignment vertical="center"/>
    </xf>
    <xf numFmtId="0" fontId="16" fillId="2" borderId="131" xfId="0" applyFont="1" applyFill="1" applyBorder="1" applyAlignment="1">
      <alignment horizontal="center" vertical="center"/>
    </xf>
    <xf numFmtId="183" fontId="34" fillId="10" borderId="195" xfId="0" applyNumberFormat="1" applyFont="1" applyFill="1" applyBorder="1" applyAlignment="1">
      <alignment vertical="center"/>
    </xf>
    <xf numFmtId="184" fontId="34" fillId="2" borderId="131" xfId="0" applyNumberFormat="1" applyFont="1" applyFill="1" applyBorder="1" applyAlignment="1">
      <alignment vertical="center"/>
    </xf>
    <xf numFmtId="183" fontId="16" fillId="10" borderId="131" xfId="0" applyNumberFormat="1" applyFont="1" applyFill="1" applyBorder="1" applyAlignment="1">
      <alignment vertical="center"/>
    </xf>
    <xf numFmtId="184" fontId="16" fillId="2" borderId="131" xfId="0" applyNumberFormat="1" applyFont="1" applyFill="1" applyBorder="1" applyAlignment="1">
      <alignment vertical="center"/>
    </xf>
    <xf numFmtId="0" fontId="16" fillId="2" borderId="141" xfId="0" applyFont="1" applyFill="1" applyBorder="1" applyAlignment="1">
      <alignment horizontal="center" vertical="center"/>
    </xf>
    <xf numFmtId="183" fontId="34" fillId="10" borderId="204" xfId="0" applyNumberFormat="1" applyFont="1" applyFill="1" applyBorder="1" applyAlignment="1">
      <alignment vertical="center"/>
    </xf>
    <xf numFmtId="184" fontId="16" fillId="2" borderId="141" xfId="0" applyNumberFormat="1" applyFont="1" applyFill="1" applyBorder="1" applyAlignment="1">
      <alignment vertical="center"/>
    </xf>
    <xf numFmtId="183" fontId="16" fillId="10" borderId="141" xfId="0" applyNumberFormat="1" applyFont="1" applyFill="1" applyBorder="1" applyAlignment="1">
      <alignment vertical="center"/>
    </xf>
    <xf numFmtId="183" fontId="34" fillId="2" borderId="208" xfId="0" applyNumberFormat="1" applyFont="1" applyFill="1" applyBorder="1" applyAlignment="1">
      <alignment vertical="center"/>
    </xf>
    <xf numFmtId="184" fontId="34" fillId="10" borderId="124" xfId="0" applyNumberFormat="1" applyFont="1" applyFill="1" applyBorder="1" applyAlignment="1">
      <alignment vertical="center"/>
    </xf>
    <xf numFmtId="183" fontId="16" fillId="2" borderId="124" xfId="0" applyNumberFormat="1" applyFont="1" applyFill="1" applyBorder="1" applyAlignment="1">
      <alignment vertical="center"/>
    </xf>
    <xf numFmtId="183" fontId="34" fillId="2" borderId="124" xfId="0" applyNumberFormat="1" applyFont="1" applyFill="1" applyBorder="1" applyAlignment="1">
      <alignment vertical="center"/>
    </xf>
    <xf numFmtId="184" fontId="16" fillId="10" borderId="124" xfId="0" applyNumberFormat="1" applyFont="1" applyFill="1" applyBorder="1" applyAlignment="1">
      <alignment vertical="center"/>
    </xf>
    <xf numFmtId="183" fontId="34" fillId="2" borderId="131" xfId="0" applyNumberFormat="1" applyFont="1" applyFill="1" applyBorder="1" applyAlignment="1">
      <alignment vertical="center"/>
    </xf>
    <xf numFmtId="184" fontId="34" fillId="10" borderId="141" xfId="0" applyNumberFormat="1" applyFont="1" applyFill="1" applyBorder="1" applyAlignment="1">
      <alignment vertical="center"/>
    </xf>
    <xf numFmtId="184" fontId="34" fillId="2" borderId="124" xfId="0" applyNumberFormat="1" applyFont="1" applyFill="1" applyBorder="1" applyAlignment="1">
      <alignment vertical="center"/>
    </xf>
    <xf numFmtId="184" fontId="16" fillId="10" borderId="141" xfId="0" applyNumberFormat="1" applyFont="1" applyFill="1" applyBorder="1" applyAlignment="1">
      <alignment vertical="center"/>
    </xf>
    <xf numFmtId="0" fontId="16" fillId="0" borderId="0" xfId="0" applyFont="1" applyAlignment="1">
      <alignment horizontal="right" vertical="center"/>
    </xf>
    <xf numFmtId="38" fontId="16" fillId="7" borderId="197" xfId="0" applyNumberFormat="1" applyFont="1" applyFill="1" applyBorder="1" applyAlignment="1">
      <alignment vertical="center"/>
    </xf>
    <xf numFmtId="0" fontId="31" fillId="0" borderId="0" xfId="0" applyFont="1" applyAlignment="1">
      <alignment vertical="center"/>
    </xf>
    <xf numFmtId="0" fontId="16" fillId="7" borderId="9" xfId="0" applyFont="1" applyFill="1" applyBorder="1" applyAlignment="1">
      <alignment vertical="center"/>
    </xf>
    <xf numFmtId="182" fontId="16" fillId="7" borderId="9" xfId="0" applyNumberFormat="1" applyFont="1" applyFill="1" applyBorder="1" applyAlignment="1">
      <alignment horizontal="center" vertical="center"/>
    </xf>
    <xf numFmtId="0" fontId="35" fillId="0" borderId="209" xfId="0" applyFont="1" applyBorder="1" applyAlignment="1" applyProtection="1">
      <alignment vertical="center"/>
      <protection locked="0" hidden="1"/>
    </xf>
    <xf numFmtId="0" fontId="28" fillId="13" borderId="11" xfId="0" applyFont="1" applyFill="1" applyBorder="1" applyAlignment="1">
      <alignment horizontal="center" vertical="center"/>
    </xf>
    <xf numFmtId="38" fontId="28" fillId="13" borderId="9" xfId="0" applyNumberFormat="1" applyFont="1" applyFill="1" applyBorder="1" applyAlignment="1">
      <alignment vertical="center"/>
    </xf>
    <xf numFmtId="38" fontId="16" fillId="0" borderId="0" xfId="0" applyNumberFormat="1" applyFont="1" applyBorder="1" applyAlignment="1">
      <alignment vertical="center"/>
    </xf>
    <xf numFmtId="38" fontId="16" fillId="0" borderId="0" xfId="0" applyNumberFormat="1" applyFont="1" applyBorder="1"/>
    <xf numFmtId="0" fontId="16" fillId="0" borderId="210" xfId="0" applyFont="1" applyBorder="1" applyAlignment="1" applyProtection="1">
      <alignment vertical="center"/>
      <protection locked="0" hidden="1"/>
    </xf>
    <xf numFmtId="0" fontId="16" fillId="14" borderId="11" xfId="0" applyFont="1" applyFill="1" applyBorder="1" applyAlignment="1">
      <alignment horizontal="center" vertical="center"/>
    </xf>
    <xf numFmtId="38" fontId="16" fillId="14" borderId="9" xfId="0" applyNumberFormat="1" applyFont="1" applyFill="1" applyBorder="1" applyAlignment="1">
      <alignment vertical="center"/>
    </xf>
    <xf numFmtId="0" fontId="16" fillId="0" borderId="0" xfId="0" applyFont="1" applyAlignment="1">
      <alignment horizontal="center" vertical="center"/>
    </xf>
    <xf numFmtId="0" fontId="16" fillId="7" borderId="23" xfId="0" applyFont="1" applyFill="1" applyBorder="1" applyAlignment="1">
      <alignment horizontal="center" vertical="center"/>
    </xf>
    <xf numFmtId="0" fontId="16" fillId="6" borderId="9" xfId="0" applyFont="1" applyFill="1" applyBorder="1" applyAlignment="1">
      <alignment vertical="center"/>
    </xf>
    <xf numFmtId="0" fontId="16" fillId="6" borderId="19" xfId="0" applyFont="1" applyFill="1" applyBorder="1" applyAlignment="1">
      <alignment vertical="center"/>
    </xf>
    <xf numFmtId="38" fontId="16" fillId="0" borderId="163" xfId="2" applyFont="1" applyFill="1" applyBorder="1" applyAlignment="1" applyProtection="1">
      <alignment vertical="center"/>
      <protection locked="0" hidden="1"/>
    </xf>
    <xf numFmtId="0" fontId="16" fillId="7" borderId="19" xfId="0" applyFont="1" applyFill="1" applyBorder="1" applyAlignment="1">
      <alignment vertical="center"/>
    </xf>
    <xf numFmtId="0" fontId="16" fillId="11" borderId="9" xfId="0" applyFont="1" applyFill="1" applyBorder="1" applyAlignment="1">
      <alignment vertical="center"/>
    </xf>
    <xf numFmtId="0" fontId="16" fillId="11" borderId="19" xfId="0" applyFont="1" applyFill="1" applyBorder="1" applyAlignment="1">
      <alignment vertical="center"/>
    </xf>
    <xf numFmtId="0" fontId="16" fillId="8" borderId="9" xfId="0" applyFont="1" applyFill="1" applyBorder="1" applyAlignment="1">
      <alignment vertical="center"/>
    </xf>
    <xf numFmtId="0" fontId="16" fillId="8" borderId="19" xfId="0" applyFont="1" applyFill="1" applyBorder="1" applyAlignment="1">
      <alignment vertical="center"/>
    </xf>
    <xf numFmtId="0" fontId="16" fillId="6" borderId="13" xfId="0" applyFont="1" applyFill="1" applyBorder="1" applyAlignment="1">
      <alignment vertical="center"/>
    </xf>
    <xf numFmtId="0" fontId="16" fillId="7" borderId="13" xfId="0" applyFont="1" applyFill="1" applyBorder="1" applyAlignment="1">
      <alignment vertical="center"/>
    </xf>
    <xf numFmtId="0" fontId="16" fillId="11" borderId="13" xfId="0" applyFont="1" applyFill="1" applyBorder="1" applyAlignment="1">
      <alignment vertical="center"/>
    </xf>
    <xf numFmtId="0" fontId="16" fillId="8" borderId="13" xfId="0" applyFont="1" applyFill="1" applyBorder="1" applyAlignment="1">
      <alignment vertical="center"/>
    </xf>
    <xf numFmtId="0" fontId="16" fillId="6" borderId="10" xfId="0" applyFont="1" applyFill="1" applyBorder="1" applyAlignment="1">
      <alignment vertical="center"/>
    </xf>
    <xf numFmtId="0" fontId="16" fillId="6" borderId="14" xfId="0" applyFont="1" applyFill="1" applyBorder="1" applyAlignment="1">
      <alignment vertical="center"/>
    </xf>
    <xf numFmtId="38" fontId="16" fillId="7" borderId="89" xfId="2" applyFont="1" applyFill="1" applyBorder="1" applyAlignment="1">
      <alignment vertical="center"/>
    </xf>
    <xf numFmtId="38" fontId="16" fillId="0" borderId="163" xfId="2" applyFont="1" applyBorder="1" applyAlignment="1" applyProtection="1">
      <alignment vertical="center"/>
      <protection locked="0" hidden="1"/>
    </xf>
    <xf numFmtId="0" fontId="13" fillId="0" borderId="0" xfId="0" applyFont="1" applyAlignment="1">
      <alignment vertical="center"/>
    </xf>
    <xf numFmtId="0" fontId="16" fillId="7" borderId="9" xfId="0" applyFont="1" applyFill="1" applyBorder="1" applyAlignment="1">
      <alignment horizontal="center" vertical="center"/>
    </xf>
    <xf numFmtId="0" fontId="31" fillId="7" borderId="169" xfId="0" applyFont="1" applyFill="1" applyBorder="1" applyAlignment="1">
      <alignment horizontal="center" vertical="center"/>
    </xf>
    <xf numFmtId="0" fontId="16" fillId="7" borderId="168" xfId="0" applyFont="1" applyFill="1" applyBorder="1" applyAlignment="1">
      <alignment horizontal="center" vertical="center"/>
    </xf>
    <xf numFmtId="0" fontId="16" fillId="7" borderId="211" xfId="0" applyFont="1" applyFill="1" applyBorder="1" applyAlignment="1">
      <alignment vertical="center"/>
    </xf>
    <xf numFmtId="38" fontId="16" fillId="0" borderId="212" xfId="2" applyFont="1" applyBorder="1" applyAlignment="1" applyProtection="1">
      <alignment vertical="center"/>
      <protection locked="0" hidden="1"/>
    </xf>
    <xf numFmtId="38" fontId="16" fillId="0" borderId="213" xfId="2" applyFont="1" applyBorder="1" applyAlignment="1" applyProtection="1">
      <alignment vertical="center"/>
      <protection locked="0" hidden="1"/>
    </xf>
    <xf numFmtId="38" fontId="16" fillId="10" borderId="214" xfId="2" applyFont="1" applyFill="1" applyBorder="1" applyAlignment="1">
      <alignment vertical="center"/>
    </xf>
    <xf numFmtId="0" fontId="16" fillId="7" borderId="150" xfId="0" applyFont="1" applyFill="1" applyBorder="1" applyAlignment="1">
      <alignment vertical="center"/>
    </xf>
    <xf numFmtId="38" fontId="16" fillId="0" borderId="215" xfId="2" applyFont="1" applyBorder="1" applyAlignment="1" applyProtection="1">
      <alignment vertical="center"/>
      <protection locked="0" hidden="1"/>
    </xf>
    <xf numFmtId="38" fontId="16" fillId="0" borderId="216" xfId="2" applyFont="1" applyBorder="1" applyAlignment="1" applyProtection="1">
      <alignment vertical="center"/>
      <protection locked="0" hidden="1"/>
    </xf>
    <xf numFmtId="38" fontId="16" fillId="10" borderId="195" xfId="2" applyFont="1" applyFill="1" applyBorder="1" applyAlignment="1">
      <alignment vertical="center"/>
    </xf>
    <xf numFmtId="0" fontId="16" fillId="0" borderId="0" xfId="0" applyFont="1" applyFill="1" applyAlignment="1">
      <alignment horizontal="right" vertical="center"/>
    </xf>
    <xf numFmtId="0" fontId="16" fillId="7" borderId="203" xfId="0" applyFont="1" applyFill="1" applyBorder="1" applyAlignment="1">
      <alignment vertical="center"/>
    </xf>
    <xf numFmtId="38" fontId="16" fillId="0" borderId="217" xfId="2" applyFont="1" applyFill="1" applyBorder="1" applyAlignment="1" applyProtection="1">
      <alignment vertical="center"/>
      <protection locked="0" hidden="1"/>
    </xf>
    <xf numFmtId="38" fontId="16" fillId="0" borderId="218" xfId="2" applyFont="1" applyFill="1" applyBorder="1" applyAlignment="1" applyProtection="1">
      <alignment vertical="center"/>
      <protection locked="0" hidden="1"/>
    </xf>
    <xf numFmtId="38" fontId="16" fillId="10" borderId="204" xfId="2" applyFont="1" applyFill="1" applyBorder="1" applyAlignment="1">
      <alignment vertical="center"/>
    </xf>
    <xf numFmtId="0" fontId="16" fillId="7" borderId="82" xfId="0" applyFont="1" applyFill="1" applyBorder="1" applyAlignment="1">
      <alignment horizontal="center" vertical="center"/>
    </xf>
    <xf numFmtId="38" fontId="16" fillId="10" borderId="9" xfId="0" applyNumberFormat="1" applyFont="1" applyFill="1" applyBorder="1" applyAlignment="1">
      <alignment vertical="center"/>
    </xf>
    <xf numFmtId="0" fontId="16" fillId="6" borderId="10" xfId="0" applyFont="1" applyFill="1" applyBorder="1"/>
    <xf numFmtId="0" fontId="16" fillId="6" borderId="19" xfId="0" applyFont="1" applyFill="1" applyBorder="1"/>
    <xf numFmtId="0" fontId="16" fillId="6" borderId="11" xfId="0" applyFont="1" applyFill="1" applyBorder="1"/>
    <xf numFmtId="0" fontId="16" fillId="6" borderId="183" xfId="0" applyFont="1" applyFill="1" applyBorder="1" applyAlignment="1">
      <alignment horizontal="center"/>
    </xf>
    <xf numFmtId="0" fontId="16" fillId="6" borderId="185" xfId="0" applyFont="1" applyFill="1" applyBorder="1" applyAlignment="1">
      <alignment horizontal="center"/>
    </xf>
    <xf numFmtId="0" fontId="16" fillId="6" borderId="9" xfId="0" applyFont="1" applyFill="1" applyBorder="1" applyAlignment="1">
      <alignment horizontal="center"/>
    </xf>
    <xf numFmtId="177" fontId="16" fillId="9" borderId="219" xfId="0" applyNumberFormat="1" applyFont="1" applyFill="1" applyBorder="1"/>
    <xf numFmtId="0" fontId="16" fillId="9" borderId="120" xfId="0" applyFont="1" applyFill="1" applyBorder="1"/>
    <xf numFmtId="0" fontId="16" fillId="9" borderId="208" xfId="0" applyFont="1" applyFill="1" applyBorder="1"/>
    <xf numFmtId="180" fontId="16" fillId="0" borderId="125" xfId="0" applyNumberFormat="1" applyFont="1" applyBorder="1"/>
    <xf numFmtId="180" fontId="16" fillId="0" borderId="220" xfId="0" applyNumberFormat="1" applyFont="1" applyBorder="1"/>
    <xf numFmtId="0" fontId="16" fillId="9" borderId="23" xfId="0" applyFont="1" applyFill="1" applyBorder="1" applyAlignment="1">
      <alignment horizontal="center"/>
    </xf>
    <xf numFmtId="0" fontId="16" fillId="9" borderId="150" xfId="0" applyFont="1" applyFill="1" applyBorder="1"/>
    <xf numFmtId="0" fontId="16" fillId="9" borderId="134" xfId="0" applyFont="1" applyFill="1" applyBorder="1"/>
    <xf numFmtId="0" fontId="16" fillId="9" borderId="195" xfId="0" applyFont="1" applyFill="1" applyBorder="1"/>
    <xf numFmtId="180" fontId="16" fillId="0" borderId="132" xfId="0" applyNumberFormat="1" applyFont="1" applyBorder="1"/>
    <xf numFmtId="180" fontId="16" fillId="0" borderId="174" xfId="0" applyNumberFormat="1" applyFont="1" applyBorder="1"/>
    <xf numFmtId="0" fontId="16" fillId="9" borderId="89" xfId="0" applyFont="1" applyFill="1" applyBorder="1"/>
    <xf numFmtId="0" fontId="16" fillId="9" borderId="221" xfId="0" applyFont="1" applyFill="1" applyBorder="1"/>
    <xf numFmtId="0" fontId="16" fillId="9" borderId="136" xfId="0" applyFont="1" applyFill="1" applyBorder="1"/>
    <xf numFmtId="0" fontId="16" fillId="9" borderId="222" xfId="0" applyFont="1" applyFill="1" applyBorder="1"/>
    <xf numFmtId="180" fontId="16" fillId="0" borderId="223" xfId="0" applyNumberFormat="1" applyFont="1" applyBorder="1"/>
    <xf numFmtId="180" fontId="16" fillId="0" borderId="173" xfId="0" applyNumberFormat="1" applyFont="1" applyBorder="1"/>
    <xf numFmtId="0" fontId="16" fillId="8" borderId="219" xfId="0" applyFont="1" applyFill="1" applyBorder="1"/>
    <xf numFmtId="0" fontId="16" fillId="8" borderId="120" xfId="0" applyFont="1" applyFill="1" applyBorder="1"/>
    <xf numFmtId="0" fontId="16" fillId="8" borderId="208" xfId="0" applyFont="1" applyFill="1" applyBorder="1"/>
    <xf numFmtId="0" fontId="16" fillId="8" borderId="23" xfId="0" applyFont="1" applyFill="1" applyBorder="1" applyAlignment="1">
      <alignment horizontal="center"/>
    </xf>
    <xf numFmtId="0" fontId="16" fillId="8" borderId="150" xfId="0" applyFont="1" applyFill="1" applyBorder="1"/>
    <xf numFmtId="0" fontId="16" fillId="8" borderId="134" xfId="0" applyFont="1" applyFill="1" applyBorder="1"/>
    <xf numFmtId="0" fontId="16" fillId="8" borderId="195" xfId="0" applyFont="1" applyFill="1" applyBorder="1"/>
    <xf numFmtId="0" fontId="16" fillId="8" borderId="89" xfId="0" applyFont="1" applyFill="1" applyBorder="1"/>
    <xf numFmtId="0" fontId="16" fillId="8" borderId="89" xfId="0" applyFont="1" applyFill="1" applyBorder="1" applyAlignment="1"/>
    <xf numFmtId="0" fontId="16" fillId="8" borderId="203" xfId="0" applyFont="1" applyFill="1" applyBorder="1"/>
    <xf numFmtId="0" fontId="16" fillId="8" borderId="137" xfId="0" applyFont="1" applyFill="1" applyBorder="1"/>
    <xf numFmtId="0" fontId="16" fillId="8" borderId="204" xfId="0" applyFont="1" applyFill="1" applyBorder="1"/>
    <xf numFmtId="180" fontId="16" fillId="0" borderId="142" xfId="0" applyNumberFormat="1" applyFont="1" applyBorder="1"/>
    <xf numFmtId="180" fontId="16" fillId="0" borderId="175" xfId="0" applyNumberFormat="1" applyFont="1" applyBorder="1"/>
    <xf numFmtId="0" fontId="16" fillId="8" borderId="82" xfId="0" applyFont="1" applyFill="1" applyBorder="1"/>
    <xf numFmtId="0" fontId="16" fillId="2" borderId="219" xfId="0" applyFont="1" applyFill="1" applyBorder="1"/>
    <xf numFmtId="0" fontId="16" fillId="2" borderId="120" xfId="0" applyFont="1" applyFill="1" applyBorder="1"/>
    <xf numFmtId="0" fontId="16" fillId="2" borderId="208" xfId="0" applyFont="1" applyFill="1" applyBorder="1"/>
    <xf numFmtId="0" fontId="16" fillId="2" borderId="23" xfId="0" applyFont="1" applyFill="1" applyBorder="1" applyAlignment="1">
      <alignment horizontal="center"/>
    </xf>
    <xf numFmtId="0" fontId="16" fillId="2" borderId="150" xfId="0" applyFont="1" applyFill="1" applyBorder="1"/>
    <xf numFmtId="0" fontId="16" fillId="2" borderId="134" xfId="0" applyFont="1" applyFill="1" applyBorder="1"/>
    <xf numFmtId="0" fontId="16" fillId="2" borderId="195" xfId="0" applyFont="1" applyFill="1" applyBorder="1"/>
    <xf numFmtId="0" fontId="16" fillId="2" borderId="89" xfId="0" applyFont="1" applyFill="1" applyBorder="1"/>
    <xf numFmtId="0" fontId="33" fillId="2" borderId="150" xfId="0" applyFont="1" applyFill="1" applyBorder="1"/>
    <xf numFmtId="0" fontId="33" fillId="2" borderId="134" xfId="0" applyFont="1" applyFill="1" applyBorder="1"/>
    <xf numFmtId="0" fontId="33" fillId="2" borderId="195" xfId="0" applyFont="1" applyFill="1" applyBorder="1"/>
    <xf numFmtId="180" fontId="33" fillId="0" borderId="132" xfId="0" applyNumberFormat="1" applyFont="1" applyBorder="1"/>
    <xf numFmtId="180" fontId="33" fillId="0" borderId="174" xfId="0" applyNumberFormat="1" applyFont="1" applyBorder="1"/>
    <xf numFmtId="0" fontId="16" fillId="2" borderId="203" xfId="0" applyFont="1" applyFill="1" applyBorder="1"/>
    <xf numFmtId="0" fontId="16" fillId="2" borderId="137" xfId="0" applyFont="1" applyFill="1" applyBorder="1"/>
    <xf numFmtId="0" fontId="16" fillId="2" borderId="204" xfId="0" applyFont="1" applyFill="1" applyBorder="1"/>
    <xf numFmtId="0" fontId="16" fillId="2" borderId="82" xfId="0" applyFont="1" applyFill="1" applyBorder="1"/>
    <xf numFmtId="0" fontId="16" fillId="7" borderId="219" xfId="0" applyFont="1" applyFill="1" applyBorder="1"/>
    <xf numFmtId="0" fontId="16" fillId="7" borderId="120" xfId="0" applyFont="1" applyFill="1" applyBorder="1"/>
    <xf numFmtId="0" fontId="16" fillId="7" borderId="208" xfId="0" applyFont="1" applyFill="1" applyBorder="1"/>
    <xf numFmtId="0" fontId="16" fillId="7" borderId="23" xfId="0" applyFont="1" applyFill="1" applyBorder="1" applyAlignment="1">
      <alignment horizontal="center"/>
    </xf>
    <xf numFmtId="0" fontId="16" fillId="7" borderId="150" xfId="0" applyFont="1" applyFill="1" applyBorder="1"/>
    <xf numFmtId="0" fontId="16" fillId="7" borderId="134" xfId="0" applyFont="1" applyFill="1" applyBorder="1"/>
    <xf numFmtId="0" fontId="16" fillId="7" borderId="195" xfId="0" applyFont="1" applyFill="1" applyBorder="1"/>
    <xf numFmtId="0" fontId="16" fillId="7" borderId="89" xfId="0" applyFont="1" applyFill="1" applyBorder="1"/>
    <xf numFmtId="0" fontId="33" fillId="7" borderId="150" xfId="0" applyFont="1" applyFill="1" applyBorder="1"/>
    <xf numFmtId="0" fontId="33" fillId="7" borderId="134" xfId="0" applyFont="1" applyFill="1" applyBorder="1"/>
    <xf numFmtId="0" fontId="33" fillId="7" borderId="195" xfId="0" applyFont="1" applyFill="1" applyBorder="1"/>
    <xf numFmtId="0" fontId="16" fillId="7" borderId="203" xfId="0" applyFont="1" applyFill="1" applyBorder="1"/>
    <xf numFmtId="0" fontId="16" fillId="7" borderId="137" xfId="0" applyFont="1" applyFill="1" applyBorder="1"/>
    <xf numFmtId="0" fontId="16" fillId="7" borderId="204" xfId="0" applyFont="1" applyFill="1" applyBorder="1"/>
    <xf numFmtId="0" fontId="16" fillId="7" borderId="82" xfId="0" applyFont="1" applyFill="1" applyBorder="1"/>
    <xf numFmtId="0" fontId="16" fillId="2" borderId="89" xfId="0" applyFont="1" applyFill="1" applyBorder="1" applyAlignment="1">
      <alignment horizontal="center"/>
    </xf>
    <xf numFmtId="0" fontId="16" fillId="7" borderId="14" xfId="0" applyFont="1" applyFill="1" applyBorder="1" applyAlignment="1">
      <alignment horizontal="center"/>
    </xf>
    <xf numFmtId="0" fontId="16" fillId="7" borderId="88" xfId="0" applyFont="1" applyFill="1" applyBorder="1" applyAlignment="1">
      <alignment horizontal="center"/>
    </xf>
    <xf numFmtId="0" fontId="33" fillId="7" borderId="203" xfId="0" applyFont="1" applyFill="1" applyBorder="1"/>
    <xf numFmtId="0" fontId="33" fillId="7" borderId="137" xfId="0" applyFont="1" applyFill="1" applyBorder="1"/>
    <xf numFmtId="0" fontId="33" fillId="7" borderId="204" xfId="0" applyFont="1" applyFill="1" applyBorder="1"/>
    <xf numFmtId="180" fontId="33" fillId="0" borderId="142" xfId="0" applyNumberFormat="1" applyFont="1" applyBorder="1"/>
    <xf numFmtId="180" fontId="33" fillId="0" borderId="175" xfId="0" applyNumberFormat="1" applyFont="1" applyBorder="1"/>
    <xf numFmtId="0" fontId="16" fillId="7" borderId="17" xfId="0" applyFont="1" applyFill="1" applyBorder="1"/>
    <xf numFmtId="0" fontId="16" fillId="2" borderId="14" xfId="0" applyFont="1" applyFill="1" applyBorder="1" applyAlignment="1">
      <alignment horizontal="center"/>
    </xf>
    <xf numFmtId="0" fontId="16" fillId="2" borderId="88" xfId="0" applyFont="1" applyFill="1" applyBorder="1"/>
    <xf numFmtId="0" fontId="33" fillId="2" borderId="203" xfId="0" applyFont="1" applyFill="1" applyBorder="1"/>
    <xf numFmtId="0" fontId="33" fillId="2" borderId="137" xfId="0" applyFont="1" applyFill="1" applyBorder="1"/>
    <xf numFmtId="0" fontId="33" fillId="2" borderId="204" xfId="0" applyFont="1" applyFill="1" applyBorder="1"/>
    <xf numFmtId="0" fontId="16" fillId="2" borderId="17" xfId="0" applyFont="1" applyFill="1" applyBorder="1"/>
    <xf numFmtId="0" fontId="16" fillId="8" borderId="14" xfId="0" applyFont="1" applyFill="1" applyBorder="1" applyAlignment="1">
      <alignment horizontal="center"/>
    </xf>
    <xf numFmtId="0" fontId="16" fillId="8" borderId="88" xfId="0" applyFont="1" applyFill="1" applyBorder="1"/>
    <xf numFmtId="0" fontId="16" fillId="8" borderId="17" xfId="0" applyFont="1" applyFill="1" applyBorder="1"/>
    <xf numFmtId="0" fontId="16" fillId="12" borderId="219" xfId="0" applyFont="1" applyFill="1" applyBorder="1"/>
    <xf numFmtId="0" fontId="16" fillId="12" borderId="120" xfId="0" applyFont="1" applyFill="1" applyBorder="1"/>
    <xf numFmtId="0" fontId="16" fillId="12" borderId="208" xfId="0" applyFont="1" applyFill="1" applyBorder="1"/>
    <xf numFmtId="0" fontId="16" fillId="12" borderId="14" xfId="0" applyFont="1" applyFill="1" applyBorder="1" applyAlignment="1">
      <alignment horizontal="center"/>
    </xf>
    <xf numFmtId="0" fontId="16" fillId="12" borderId="150" xfId="0" applyFont="1" applyFill="1" applyBorder="1"/>
    <xf numFmtId="0" fontId="16" fillId="12" borderId="134" xfId="0" applyFont="1" applyFill="1" applyBorder="1"/>
    <xf numFmtId="0" fontId="16" fillId="12" borderId="195" xfId="0" applyFont="1" applyFill="1" applyBorder="1"/>
    <xf numFmtId="0" fontId="16" fillId="12" borderId="88" xfId="0" applyFont="1" applyFill="1" applyBorder="1"/>
    <xf numFmtId="0" fontId="16" fillId="12" borderId="203" xfId="0" applyFont="1" applyFill="1" applyBorder="1"/>
    <xf numFmtId="0" fontId="16" fillId="12" borderId="137" xfId="0" applyFont="1" applyFill="1" applyBorder="1"/>
    <xf numFmtId="0" fontId="16" fillId="12" borderId="204" xfId="0" applyFont="1" applyFill="1" applyBorder="1"/>
    <xf numFmtId="0" fontId="16" fillId="12" borderId="17" xfId="0" applyFont="1" applyFill="1" applyBorder="1"/>
    <xf numFmtId="0" fontId="16" fillId="6" borderId="219" xfId="0" applyFont="1" applyFill="1" applyBorder="1"/>
    <xf numFmtId="0" fontId="16" fillId="6" borderId="120" xfId="0" applyFont="1" applyFill="1" applyBorder="1"/>
    <xf numFmtId="0" fontId="16" fillId="6" borderId="208" xfId="0" applyFont="1" applyFill="1" applyBorder="1"/>
    <xf numFmtId="0" fontId="16" fillId="6" borderId="14" xfId="0" applyFont="1" applyFill="1" applyBorder="1" applyAlignment="1">
      <alignment horizontal="center"/>
    </xf>
    <xf numFmtId="0" fontId="16" fillId="6" borderId="150" xfId="0" applyFont="1" applyFill="1" applyBorder="1"/>
    <xf numFmtId="0" fontId="16" fillId="6" borderId="134" xfId="0" applyFont="1" applyFill="1" applyBorder="1"/>
    <xf numFmtId="0" fontId="16" fillId="6" borderId="195" xfId="0" applyFont="1" applyFill="1" applyBorder="1"/>
    <xf numFmtId="0" fontId="16" fillId="6" borderId="88" xfId="0" applyFont="1" applyFill="1" applyBorder="1"/>
    <xf numFmtId="0" fontId="16" fillId="6" borderId="203" xfId="0" applyFont="1" applyFill="1" applyBorder="1"/>
    <xf numFmtId="0" fontId="16" fillId="6" borderId="137" xfId="0" applyFont="1" applyFill="1" applyBorder="1"/>
    <xf numFmtId="0" fontId="16" fillId="6" borderId="204" xfId="0" applyFont="1" applyFill="1" applyBorder="1"/>
    <xf numFmtId="0" fontId="16" fillId="6" borderId="17" xfId="0" applyFont="1" applyFill="1" applyBorder="1"/>
    <xf numFmtId="0" fontId="16" fillId="10" borderId="219" xfId="0" applyFont="1" applyFill="1" applyBorder="1"/>
    <xf numFmtId="0" fontId="16" fillId="10" borderId="120" xfId="0" applyFont="1" applyFill="1" applyBorder="1"/>
    <xf numFmtId="0" fontId="16" fillId="10" borderId="208" xfId="0" applyFont="1" applyFill="1" applyBorder="1"/>
    <xf numFmtId="0" fontId="16" fillId="10" borderId="14" xfId="0" applyFont="1" applyFill="1" applyBorder="1" applyAlignment="1">
      <alignment horizontal="center"/>
    </xf>
    <xf numFmtId="0" fontId="16" fillId="10" borderId="150" xfId="0" applyFont="1" applyFill="1" applyBorder="1"/>
    <xf numFmtId="0" fontId="16" fillId="10" borderId="134" xfId="0" applyFont="1" applyFill="1" applyBorder="1"/>
    <xf numFmtId="0" fontId="16" fillId="10" borderId="195" xfId="0" applyFont="1" applyFill="1" applyBorder="1"/>
    <xf numFmtId="0" fontId="16" fillId="10" borderId="88" xfId="0" applyFont="1" applyFill="1" applyBorder="1"/>
    <xf numFmtId="0" fontId="16" fillId="10" borderId="203" xfId="0" applyFont="1" applyFill="1" applyBorder="1"/>
    <xf numFmtId="0" fontId="16" fillId="10" borderId="137" xfId="0" applyFont="1" applyFill="1" applyBorder="1"/>
    <xf numFmtId="0" fontId="16" fillId="10" borderId="204" xfId="0" applyFont="1" applyFill="1" applyBorder="1"/>
    <xf numFmtId="0" fontId="16" fillId="10" borderId="17" xfId="0" applyFont="1" applyFill="1" applyBorder="1"/>
    <xf numFmtId="0" fontId="3" fillId="0" borderId="72" xfId="0" applyFont="1" applyFill="1" applyBorder="1" applyAlignment="1">
      <alignment horizontal="center" vertical="center" wrapText="1"/>
    </xf>
    <xf numFmtId="0" fontId="8" fillId="0" borderId="11" xfId="0" applyFont="1" applyFill="1" applyBorder="1" applyAlignment="1">
      <alignment horizontal="right" vertical="center" shrinkToFit="1"/>
    </xf>
    <xf numFmtId="0" fontId="8" fillId="0" borderId="52" xfId="0" applyFont="1" applyFill="1" applyBorder="1" applyAlignment="1">
      <alignment horizontal="right" vertical="center" shrinkToFit="1"/>
    </xf>
    <xf numFmtId="0" fontId="4" fillId="0" borderId="11" xfId="0" applyFont="1" applyFill="1" applyBorder="1" applyAlignment="1">
      <alignment horizontal="center" vertical="center"/>
    </xf>
    <xf numFmtId="0" fontId="4" fillId="16" borderId="19" xfId="0" applyFont="1" applyFill="1" applyBorder="1" applyAlignment="1">
      <alignment horizontal="center" vertical="center"/>
    </xf>
    <xf numFmtId="0" fontId="3" fillId="16" borderId="19" xfId="0" applyFont="1" applyFill="1" applyBorder="1" applyAlignment="1">
      <alignment horizontal="center" vertical="center"/>
    </xf>
    <xf numFmtId="0" fontId="4" fillId="16" borderId="13" xfId="0" applyFont="1" applyFill="1" applyBorder="1" applyAlignment="1">
      <alignment horizontal="center" vertical="center"/>
    </xf>
    <xf numFmtId="0" fontId="4" fillId="0" borderId="43" xfId="0" applyFont="1" applyFill="1" applyBorder="1" applyAlignment="1">
      <alignment horizontal="center" vertical="center"/>
    </xf>
    <xf numFmtId="0" fontId="13" fillId="16" borderId="9"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6" xfId="0" applyFont="1" applyFill="1" applyBorder="1" applyAlignment="1">
      <alignment horizontal="left" vertical="center"/>
    </xf>
    <xf numFmtId="0" fontId="1" fillId="0" borderId="10" xfId="0" applyFont="1" applyFill="1" applyBorder="1" applyAlignment="1">
      <alignment horizontal="center" vertical="center" shrinkToFit="1"/>
    </xf>
    <xf numFmtId="0" fontId="1" fillId="0" borderId="63" xfId="0" applyFont="1" applyFill="1" applyBorder="1" applyAlignment="1">
      <alignment horizontal="center" vertical="center" shrinkToFit="1"/>
    </xf>
    <xf numFmtId="0" fontId="3" fillId="0" borderId="0" xfId="0" applyFont="1" applyFill="1" applyBorder="1" applyAlignment="1">
      <alignment horizontal="left" vertical="center"/>
    </xf>
    <xf numFmtId="57" fontId="3" fillId="0" borderId="232" xfId="0" applyNumberFormat="1" applyFont="1" applyFill="1" applyBorder="1" applyAlignment="1">
      <alignment horizontal="left" vertical="center"/>
    </xf>
    <xf numFmtId="57" fontId="3" fillId="0" borderId="233" xfId="0" applyNumberFormat="1" applyFont="1" applyFill="1" applyBorder="1" applyAlignment="1">
      <alignment horizontal="left" vertical="center"/>
    </xf>
    <xf numFmtId="0" fontId="3" fillId="0" borderId="234" xfId="0" applyFont="1" applyFill="1" applyBorder="1" applyAlignment="1">
      <alignment horizontal="left" vertical="center"/>
    </xf>
    <xf numFmtId="0" fontId="3" fillId="0" borderId="197" xfId="0" applyFont="1" applyFill="1" applyBorder="1" applyAlignment="1">
      <alignment horizontal="left" vertical="center"/>
    </xf>
    <xf numFmtId="0" fontId="3" fillId="0" borderId="0" xfId="0" applyFont="1" applyFill="1" applyBorder="1" applyAlignment="1">
      <alignment horizontal="left" vertical="center" shrinkToFit="1"/>
    </xf>
    <xf numFmtId="0" fontId="5" fillId="16" borderId="13" xfId="0" applyFont="1" applyFill="1" applyBorder="1" applyAlignment="1">
      <alignment horizontal="right" vertical="center"/>
    </xf>
    <xf numFmtId="0" fontId="3" fillId="0" borderId="84" xfId="0" applyFont="1" applyFill="1" applyBorder="1" applyAlignment="1">
      <alignment horizontal="center" vertical="center" wrapText="1"/>
    </xf>
    <xf numFmtId="0" fontId="1" fillId="0" borderId="48" xfId="0" applyFont="1" applyFill="1" applyBorder="1" applyAlignment="1">
      <alignment horizontal="left" vertical="center"/>
    </xf>
    <xf numFmtId="56" fontId="3" fillId="0" borderId="197" xfId="0" applyNumberFormat="1" applyFont="1" applyFill="1" applyBorder="1" applyAlignment="1">
      <alignment horizontal="left" vertical="center"/>
    </xf>
    <xf numFmtId="0" fontId="1" fillId="16" borderId="19" xfId="0" applyFont="1" applyFill="1" applyBorder="1" applyAlignment="1">
      <alignment horizontal="center" vertical="center"/>
    </xf>
    <xf numFmtId="0" fontId="16" fillId="10" borderId="0" xfId="0" applyFont="1" applyFill="1" applyBorder="1" applyAlignment="1">
      <alignment vertical="center" shrinkToFit="1"/>
    </xf>
    <xf numFmtId="0" fontId="37" fillId="0" borderId="120" xfId="0" applyFont="1" applyFill="1" applyBorder="1" applyAlignment="1">
      <alignment vertical="center"/>
    </xf>
    <xf numFmtId="0" fontId="3" fillId="0" borderId="11" xfId="0" applyFont="1" applyFill="1" applyBorder="1" applyAlignment="1">
      <alignment horizontal="right" vertical="center" shrinkToFit="1"/>
    </xf>
    <xf numFmtId="0" fontId="3" fillId="0" borderId="11" xfId="0" applyNumberFormat="1" applyFont="1" applyFill="1" applyBorder="1" applyAlignment="1">
      <alignment horizontal="right" vertical="center" shrinkToFit="1"/>
    </xf>
    <xf numFmtId="0" fontId="3" fillId="0" borderId="52" xfId="0" applyFont="1" applyFill="1" applyBorder="1" applyAlignment="1">
      <alignment horizontal="right" vertical="center" shrinkToFit="1"/>
    </xf>
    <xf numFmtId="0" fontId="3" fillId="0" borderId="63" xfId="0" applyFont="1" applyFill="1" applyBorder="1" applyAlignment="1">
      <alignment horizontal="right" vertical="center" shrinkToFit="1"/>
    </xf>
    <xf numFmtId="0" fontId="3" fillId="0" borderId="53" xfId="0" applyFont="1" applyFill="1" applyBorder="1" applyAlignment="1">
      <alignment horizontal="right" vertical="center" shrinkToFit="1"/>
    </xf>
    <xf numFmtId="0" fontId="3" fillId="0" borderId="36" xfId="0" applyFont="1" applyFill="1" applyBorder="1" applyAlignment="1">
      <alignment horizontal="center" vertical="center" shrinkToFit="1"/>
    </xf>
    <xf numFmtId="0" fontId="3" fillId="0" borderId="98"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82" xfId="0" applyFont="1" applyFill="1" applyBorder="1" applyAlignment="1">
      <alignment horizontal="center" vertical="center" shrinkToFit="1"/>
    </xf>
    <xf numFmtId="180" fontId="1" fillId="0" borderId="16" xfId="0" applyNumberFormat="1" applyFont="1" applyFill="1" applyBorder="1" applyAlignment="1">
      <alignment vertical="center" shrinkToFit="1"/>
    </xf>
    <xf numFmtId="180" fontId="1" fillId="0" borderId="19" xfId="0" applyNumberFormat="1" applyFont="1" applyFill="1" applyBorder="1" applyAlignment="1">
      <alignment vertical="center" shrinkToFit="1"/>
    </xf>
    <xf numFmtId="185" fontId="16" fillId="10" borderId="131" xfId="0" applyNumberFormat="1" applyFont="1" applyFill="1" applyBorder="1" applyAlignment="1">
      <alignment vertical="center" shrinkToFit="1"/>
    </xf>
    <xf numFmtId="185" fontId="16" fillId="2" borderId="131" xfId="0" applyNumberFormat="1" applyFont="1" applyFill="1" applyBorder="1" applyAlignment="1">
      <alignment vertical="center" shrinkToFit="1"/>
    </xf>
    <xf numFmtId="185" fontId="16" fillId="2" borderId="141" xfId="0" applyNumberFormat="1" applyFont="1" applyFill="1" applyBorder="1" applyAlignment="1">
      <alignment vertical="center" shrinkToFit="1"/>
    </xf>
    <xf numFmtId="185" fontId="16" fillId="10" borderId="124" xfId="0" applyNumberFormat="1" applyFont="1" applyFill="1" applyBorder="1" applyAlignment="1">
      <alignment vertical="center" shrinkToFit="1"/>
    </xf>
    <xf numFmtId="180" fontId="16" fillId="0" borderId="125" xfId="0" applyNumberFormat="1" applyFont="1" applyBorder="1" applyAlignment="1">
      <alignment shrinkToFit="1"/>
    </xf>
    <xf numFmtId="180" fontId="16" fillId="0" borderId="132" xfId="0" applyNumberFormat="1" applyFont="1" applyBorder="1" applyAlignment="1">
      <alignment shrinkToFit="1"/>
    </xf>
    <xf numFmtId="180" fontId="16" fillId="0" borderId="142" xfId="0" applyNumberFormat="1" applyFont="1" applyBorder="1" applyAlignment="1">
      <alignment shrinkToFit="1"/>
    </xf>
    <xf numFmtId="178" fontId="23" fillId="0" borderId="106" xfId="0" applyNumberFormat="1" applyFont="1" applyFill="1" applyBorder="1" applyAlignment="1" applyProtection="1">
      <alignment horizontal="center" vertical="center"/>
      <protection locked="0" hidden="1"/>
    </xf>
    <xf numFmtId="38" fontId="38" fillId="2" borderId="119" xfId="2" applyFont="1" applyFill="1" applyBorder="1" applyAlignment="1">
      <alignment vertical="center"/>
    </xf>
    <xf numFmtId="38" fontId="16" fillId="0" borderId="144" xfId="2" applyFont="1" applyFill="1" applyBorder="1" applyAlignment="1" applyProtection="1">
      <alignment vertical="center"/>
      <protection locked="0" hidden="1"/>
    </xf>
    <xf numFmtId="38" fontId="16" fillId="0" borderId="146" xfId="2" applyFont="1" applyFill="1" applyBorder="1" applyAlignment="1" applyProtection="1">
      <alignment vertical="center"/>
      <protection locked="0" hidden="1"/>
    </xf>
    <xf numFmtId="38" fontId="16" fillId="0" borderId="149" xfId="2" applyFont="1" applyFill="1" applyBorder="1" applyAlignment="1" applyProtection="1">
      <alignment vertical="center"/>
      <protection locked="0" hidden="1"/>
    </xf>
    <xf numFmtId="38" fontId="16" fillId="0" borderId="151" xfId="2" applyFont="1" applyFill="1" applyBorder="1" applyAlignment="1" applyProtection="1">
      <alignment vertical="center"/>
      <protection locked="0" hidden="1"/>
    </xf>
    <xf numFmtId="0" fontId="39" fillId="2" borderId="9" xfId="0" applyFont="1" applyFill="1" applyBorder="1" applyAlignment="1">
      <alignment horizontal="center" vertical="center" shrinkToFit="1"/>
    </xf>
    <xf numFmtId="0" fontId="40" fillId="2" borderId="9" xfId="0" applyFont="1" applyFill="1" applyBorder="1" applyAlignment="1">
      <alignment horizontal="center" vertical="center" wrapText="1"/>
    </xf>
    <xf numFmtId="0" fontId="39" fillId="0" borderId="125" xfId="0" applyFont="1" applyBorder="1" applyAlignment="1">
      <alignment vertical="center" shrinkToFit="1"/>
    </xf>
    <xf numFmtId="0" fontId="41" fillId="0" borderId="122" xfId="0" quotePrefix="1" applyFont="1" applyBorder="1" applyAlignment="1">
      <alignment horizontal="center" vertical="center"/>
    </xf>
    <xf numFmtId="0" fontId="39" fillId="0" borderId="132" xfId="0" applyFont="1" applyBorder="1" applyAlignment="1">
      <alignment vertical="center" shrinkToFit="1"/>
    </xf>
    <xf numFmtId="0" fontId="41" fillId="0" borderId="129" xfId="0" quotePrefix="1" applyFont="1" applyBorder="1" applyAlignment="1">
      <alignment horizontal="center" vertical="center"/>
    </xf>
    <xf numFmtId="0" fontId="41" fillId="0" borderId="129" xfId="0" applyFont="1" applyBorder="1" applyAlignment="1">
      <alignment horizontal="center" vertical="center"/>
    </xf>
    <xf numFmtId="0" fontId="41" fillId="0" borderId="174" xfId="0" applyFont="1" applyBorder="1" applyAlignment="1">
      <alignment horizontal="center" vertical="center" shrinkToFit="1"/>
    </xf>
    <xf numFmtId="0" fontId="41" fillId="0" borderId="174" xfId="0" applyFont="1" applyBorder="1" applyAlignment="1">
      <alignment vertical="center"/>
    </xf>
    <xf numFmtId="0" fontId="39" fillId="0" borderId="132" xfId="0" applyFont="1" applyBorder="1" applyAlignment="1">
      <alignment horizontal="left" vertical="center" shrinkToFit="1"/>
    </xf>
    <xf numFmtId="0" fontId="39" fillId="0" borderId="142" xfId="0" applyFont="1" applyBorder="1" applyAlignment="1">
      <alignment vertical="center" shrinkToFit="1"/>
    </xf>
    <xf numFmtId="0" fontId="41" fillId="0" borderId="139" xfId="0" applyFont="1" applyBorder="1" applyAlignment="1">
      <alignment horizontal="center" vertical="center"/>
    </xf>
    <xf numFmtId="0" fontId="41" fillId="0" borderId="175" xfId="0" applyFont="1" applyBorder="1" applyAlignment="1">
      <alignment vertical="center"/>
    </xf>
    <xf numFmtId="190" fontId="16" fillId="7" borderId="104" xfId="0" applyNumberFormat="1" applyFont="1" applyFill="1" applyBorder="1" applyAlignment="1">
      <alignment horizontal="center" vertical="center"/>
    </xf>
    <xf numFmtId="0" fontId="3" fillId="0" borderId="0" xfId="0" applyFont="1" applyAlignment="1">
      <alignment horizontal="left" vertical="center"/>
    </xf>
    <xf numFmtId="38" fontId="3" fillId="0" borderId="0" xfId="2" applyFont="1" applyFill="1" applyBorder="1" applyAlignment="1">
      <alignment horizontal="left" vertical="center"/>
    </xf>
    <xf numFmtId="189" fontId="3" fillId="0" borderId="47" xfId="0" applyNumberFormat="1" applyFont="1" applyFill="1" applyBorder="1" applyAlignment="1">
      <alignment horizontal="center" vertical="center"/>
    </xf>
    <xf numFmtId="189" fontId="0" fillId="0" borderId="47" xfId="0" applyNumberFormat="1" applyFill="1" applyBorder="1" applyAlignment="1">
      <alignment horizontal="center" vertical="center"/>
    </xf>
    <xf numFmtId="0" fontId="3" fillId="0" borderId="70" xfId="0" applyFont="1"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38" xfId="0" applyFill="1" applyBorder="1" applyAlignment="1">
      <alignment horizontal="center" vertical="center" shrinkToFit="1"/>
    </xf>
    <xf numFmtId="0" fontId="3" fillId="0" borderId="54" xfId="0" applyFont="1" applyFill="1" applyBorder="1" applyAlignment="1">
      <alignment horizontal="center" vertical="center" shrinkToFit="1"/>
    </xf>
    <xf numFmtId="0" fontId="0" fillId="0" borderId="26" xfId="0" applyFill="1" applyBorder="1" applyAlignment="1">
      <alignment horizontal="center" vertical="center" shrinkToFit="1"/>
    </xf>
    <xf numFmtId="0" fontId="0" fillId="0" borderId="224" xfId="0" applyFill="1" applyBorder="1" applyAlignment="1">
      <alignment horizontal="center" vertical="center" shrinkToFit="1"/>
    </xf>
    <xf numFmtId="0" fontId="3" fillId="0" borderId="97" xfId="0" applyFont="1" applyFill="1" applyBorder="1" applyAlignment="1">
      <alignment horizontal="center" vertical="center" shrinkToFit="1"/>
    </xf>
    <xf numFmtId="0" fontId="0" fillId="0" borderId="94" xfId="0" applyFill="1" applyBorder="1" applyAlignment="1">
      <alignment horizontal="center" vertical="center" shrinkToFit="1"/>
    </xf>
    <xf numFmtId="0" fontId="0" fillId="0" borderId="226" xfId="0" applyFill="1" applyBorder="1" applyAlignment="1">
      <alignment horizontal="center" vertical="center" shrinkToFit="1"/>
    </xf>
    <xf numFmtId="0" fontId="1" fillId="0" borderId="12" xfId="0" applyFont="1"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1" fillId="0" borderId="18" xfId="0" applyFont="1" applyFill="1" applyBorder="1" applyAlignment="1">
      <alignment horizontal="center" vertical="center"/>
    </xf>
    <xf numFmtId="0" fontId="0" fillId="0" borderId="0" xfId="0" applyFill="1" applyBorder="1" applyAlignment="1">
      <alignment horizontal="center" vertical="center"/>
    </xf>
    <xf numFmtId="0" fontId="0" fillId="0" borderId="88" xfId="0" applyFill="1" applyBorder="1" applyAlignment="1">
      <alignment horizontal="center" vertical="center"/>
    </xf>
    <xf numFmtId="0" fontId="0" fillId="0" borderId="21" xfId="0" applyFill="1" applyBorder="1" applyAlignment="1">
      <alignment horizontal="center" vertical="center"/>
    </xf>
    <xf numFmtId="0" fontId="0" fillId="0" borderId="7" xfId="0" applyFill="1" applyBorder="1" applyAlignment="1">
      <alignment horizontal="center" vertical="center"/>
    </xf>
    <xf numFmtId="0" fontId="0" fillId="0" borderId="24" xfId="0" applyFill="1" applyBorder="1" applyAlignment="1">
      <alignment horizontal="center" vertical="center"/>
    </xf>
    <xf numFmtId="0" fontId="0" fillId="0" borderId="45" xfId="0" applyFill="1" applyBorder="1" applyAlignment="1">
      <alignment horizontal="center" vertical="center"/>
    </xf>
    <xf numFmtId="0" fontId="0" fillId="0" borderId="59" xfId="0" applyFill="1" applyBorder="1" applyAlignment="1">
      <alignment horizontal="center" vertical="center"/>
    </xf>
    <xf numFmtId="0" fontId="4" fillId="0" borderId="12" xfId="0" applyFont="1" applyFill="1" applyBorder="1" applyAlignment="1">
      <alignment horizontal="center" vertical="center"/>
    </xf>
    <xf numFmtId="180" fontId="3" fillId="0" borderId="10" xfId="0" applyNumberFormat="1" applyFont="1" applyFill="1" applyBorder="1" applyAlignment="1">
      <alignment horizontal="center" vertical="center" shrinkToFit="1"/>
    </xf>
    <xf numFmtId="180" fontId="0" fillId="0" borderId="63" xfId="0" applyNumberFormat="1" applyFill="1" applyBorder="1" applyAlignment="1">
      <alignment horizontal="center" vertical="center" shrinkToFit="1"/>
    </xf>
    <xf numFmtId="180" fontId="3" fillId="0" borderId="25" xfId="0" applyNumberFormat="1" applyFont="1" applyFill="1" applyBorder="1" applyAlignment="1">
      <alignment horizontal="center" vertical="center" shrinkToFit="1"/>
    </xf>
    <xf numFmtId="180" fontId="0" fillId="0" borderId="71" xfId="0" applyNumberFormat="1" applyFill="1" applyBorder="1" applyAlignment="1">
      <alignment horizontal="center" vertical="center" shrinkToFit="1"/>
    </xf>
    <xf numFmtId="180" fontId="3" fillId="0" borderId="93" xfId="0" applyNumberFormat="1" applyFont="1" applyFill="1" applyBorder="1" applyAlignment="1">
      <alignment horizontal="center" vertical="center" shrinkToFit="1"/>
    </xf>
    <xf numFmtId="180" fontId="0" fillId="0" borderId="96" xfId="0" applyNumberFormat="1" applyFill="1" applyBorder="1" applyAlignment="1">
      <alignment horizontal="center" vertical="center" shrinkToFit="1"/>
    </xf>
    <xf numFmtId="186" fontId="3" fillId="15" borderId="93" xfId="0" applyNumberFormat="1" applyFont="1" applyFill="1" applyBorder="1" applyAlignment="1">
      <alignment vertical="center" shrinkToFit="1"/>
    </xf>
    <xf numFmtId="186" fontId="0" fillId="15" borderId="96" xfId="0" applyNumberFormat="1" applyFill="1" applyBorder="1" applyAlignment="1">
      <alignment vertical="center" shrinkToFit="1"/>
    </xf>
    <xf numFmtId="0" fontId="1" fillId="0" borderId="25" xfId="0" applyFont="1" applyFill="1" applyBorder="1" applyAlignment="1">
      <alignment horizontal="right" vertical="center" wrapText="1"/>
    </xf>
    <xf numFmtId="0" fontId="1" fillId="0" borderId="90" xfId="0" applyFont="1" applyFill="1" applyBorder="1" applyAlignment="1">
      <alignment horizontal="right" vertical="center" wrapText="1"/>
    </xf>
    <xf numFmtId="0" fontId="1" fillId="0" borderId="26" xfId="0" applyFont="1" applyFill="1" applyBorder="1" applyAlignment="1">
      <alignment horizontal="right" vertical="center" wrapText="1"/>
    </xf>
    <xf numFmtId="0" fontId="1" fillId="0" borderId="71" xfId="0" applyFont="1" applyFill="1" applyBorder="1" applyAlignment="1">
      <alignment horizontal="right" vertical="center" wrapText="1"/>
    </xf>
    <xf numFmtId="180" fontId="8" fillId="16" borderId="10" xfId="0" applyNumberFormat="1" applyFont="1" applyFill="1" applyBorder="1" applyAlignment="1">
      <alignment horizontal="right" vertical="center"/>
    </xf>
    <xf numFmtId="180" fontId="0" fillId="16" borderId="19" xfId="0" applyNumberFormat="1" applyFill="1" applyBorder="1" applyAlignment="1">
      <alignment horizontal="right" vertical="center"/>
    </xf>
    <xf numFmtId="180" fontId="8" fillId="16" borderId="50" xfId="0" applyNumberFormat="1" applyFont="1" applyFill="1" applyBorder="1" applyAlignment="1">
      <alignment horizontal="right" vertical="center" shrinkToFit="1"/>
    </xf>
    <xf numFmtId="180" fontId="0" fillId="16" borderId="51" xfId="0" applyNumberFormat="1" applyFill="1" applyBorder="1" applyAlignment="1">
      <alignment horizontal="right" vertical="center" shrinkToFit="1"/>
    </xf>
    <xf numFmtId="0" fontId="3" fillId="0" borderId="43" xfId="0" applyFont="1" applyFill="1" applyBorder="1" applyAlignment="1">
      <alignment horizontal="right" vertical="center"/>
    </xf>
    <xf numFmtId="0" fontId="0" fillId="0" borderId="45" xfId="0" applyFill="1" applyBorder="1" applyAlignment="1">
      <alignment horizontal="right" vertical="center"/>
    </xf>
    <xf numFmtId="0" fontId="0" fillId="0" borderId="48" xfId="0" applyFill="1" applyBorder="1" applyAlignment="1">
      <alignment horizontal="right" vertical="center"/>
    </xf>
    <xf numFmtId="0" fontId="3" fillId="0" borderId="12" xfId="0" applyFont="1" applyFill="1" applyBorder="1" applyAlignment="1">
      <alignment horizontal="right" vertical="center"/>
    </xf>
    <xf numFmtId="0" fontId="0" fillId="0" borderId="18" xfId="0" applyFill="1" applyBorder="1" applyAlignment="1">
      <alignment horizontal="right" vertical="center"/>
    </xf>
    <xf numFmtId="0" fontId="0" fillId="0" borderId="55" xfId="0" applyFill="1" applyBorder="1" applyAlignment="1">
      <alignment horizontal="right" vertical="center"/>
    </xf>
    <xf numFmtId="180" fontId="8" fillId="0" borderId="10" xfId="0" applyNumberFormat="1" applyFont="1" applyFill="1" applyBorder="1" applyAlignment="1">
      <alignment horizontal="right" vertical="center"/>
    </xf>
    <xf numFmtId="180" fontId="0" fillId="0" borderId="19" xfId="0" applyNumberFormat="1" applyFill="1" applyBorder="1" applyAlignment="1">
      <alignment horizontal="right" vertical="center"/>
    </xf>
    <xf numFmtId="0" fontId="5" fillId="0" borderId="46" xfId="0" applyFont="1" applyFill="1" applyBorder="1" applyAlignment="1">
      <alignment vertical="center" wrapText="1"/>
    </xf>
    <xf numFmtId="0" fontId="5" fillId="0" borderId="47" xfId="0" applyFont="1" applyFill="1" applyBorder="1" applyAlignment="1">
      <alignment vertical="center" wrapText="1"/>
    </xf>
    <xf numFmtId="0" fontId="5" fillId="0" borderId="48" xfId="0" applyFont="1" applyFill="1" applyBorder="1" applyAlignment="1">
      <alignment vertical="center" wrapText="1"/>
    </xf>
    <xf numFmtId="0" fontId="1" fillId="0" borderId="10"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8" fillId="0" borderId="9" xfId="0" applyFont="1" applyFill="1" applyBorder="1" applyAlignment="1">
      <alignment horizontal="center" vertical="center" wrapText="1" shrinkToFit="1"/>
    </xf>
    <xf numFmtId="0" fontId="1" fillId="0" borderId="12" xfId="0" applyFont="1" applyFill="1" applyBorder="1" applyAlignment="1">
      <alignment horizontal="center" vertical="center" wrapText="1" shrinkToFit="1"/>
    </xf>
    <xf numFmtId="0" fontId="1" fillId="0" borderId="13" xfId="0" applyFont="1" applyFill="1" applyBorder="1" applyAlignment="1">
      <alignment horizontal="center" vertical="center" wrapText="1" shrinkToFit="1"/>
    </xf>
    <xf numFmtId="0" fontId="1" fillId="0" borderId="14" xfId="0" applyFont="1" applyFill="1" applyBorder="1" applyAlignment="1">
      <alignment horizontal="center" vertical="center" wrapText="1" shrinkToFit="1"/>
    </xf>
    <xf numFmtId="0" fontId="1" fillId="0" borderId="56" xfId="0" applyFont="1" applyFill="1" applyBorder="1" applyAlignment="1">
      <alignment horizontal="center" vertical="center" wrapText="1"/>
    </xf>
    <xf numFmtId="0" fontId="1" fillId="0" borderId="57" xfId="0" applyFont="1" applyFill="1" applyBorder="1" applyAlignment="1">
      <alignment horizontal="center" vertical="center" wrapText="1"/>
    </xf>
    <xf numFmtId="0" fontId="1" fillId="0" borderId="58" xfId="0" applyFont="1" applyFill="1" applyBorder="1" applyAlignment="1">
      <alignment horizontal="center" vertical="center" wrapText="1"/>
    </xf>
    <xf numFmtId="0" fontId="1" fillId="0" borderId="6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61" xfId="0" applyFont="1" applyFill="1" applyBorder="1" applyAlignment="1">
      <alignment horizontal="center" vertical="center" wrapText="1"/>
    </xf>
    <xf numFmtId="0" fontId="1" fillId="0" borderId="62" xfId="0" applyFont="1" applyFill="1" applyBorder="1" applyAlignment="1">
      <alignment horizontal="center" vertical="center" wrapText="1"/>
    </xf>
    <xf numFmtId="180" fontId="3" fillId="0" borderId="10" xfId="0" applyNumberFormat="1" applyFont="1" applyFill="1" applyBorder="1" applyAlignment="1">
      <alignment horizontal="right" vertical="center" shrinkToFit="1"/>
    </xf>
    <xf numFmtId="180" fontId="0" fillId="0" borderId="19" xfId="0" applyNumberFormat="1" applyFill="1" applyBorder="1" applyAlignment="1">
      <alignment horizontal="right" vertical="center" shrinkToFit="1"/>
    </xf>
    <xf numFmtId="180" fontId="3" fillId="0" borderId="50" xfId="0" applyNumberFormat="1" applyFont="1" applyFill="1" applyBorder="1" applyAlignment="1">
      <alignment horizontal="right" vertical="center" shrinkToFit="1"/>
    </xf>
    <xf numFmtId="180" fontId="0" fillId="0" borderId="51" xfId="0" applyNumberFormat="1" applyFill="1" applyBorder="1" applyAlignment="1">
      <alignment horizontal="right" vertical="center" shrinkToFit="1"/>
    </xf>
    <xf numFmtId="180" fontId="3" fillId="0" borderId="10" xfId="0" applyNumberFormat="1" applyFont="1" applyFill="1" applyBorder="1" applyAlignment="1">
      <alignment horizontal="right"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9" xfId="0" applyFill="1" applyBorder="1" applyAlignment="1">
      <alignment horizontal="center" vertical="center"/>
    </xf>
    <xf numFmtId="180" fontId="0" fillId="0" borderId="226" xfId="0" applyNumberFormat="1" applyFill="1" applyBorder="1" applyAlignment="1">
      <alignment horizontal="center" vertical="center" shrinkToFit="1"/>
    </xf>
    <xf numFmtId="180" fontId="3" fillId="0" borderId="32" xfId="0" applyNumberFormat="1" applyFont="1" applyFill="1" applyBorder="1" applyAlignment="1">
      <alignment horizontal="center" vertical="center" shrinkToFit="1"/>
    </xf>
    <xf numFmtId="180" fontId="0" fillId="0" borderId="33" xfId="0" applyNumberFormat="1" applyFill="1" applyBorder="1" applyAlignment="1">
      <alignment horizontal="center" vertical="center" shrinkToFit="1"/>
    </xf>
    <xf numFmtId="180" fontId="3" fillId="0" borderId="34" xfId="0" applyNumberFormat="1" applyFont="1" applyFill="1" applyBorder="1" applyAlignment="1">
      <alignment horizontal="center" vertical="center" shrinkToFit="1"/>
    </xf>
    <xf numFmtId="180" fontId="0" fillId="0" borderId="27" xfId="0" applyNumberFormat="1" applyFill="1" applyBorder="1" applyAlignment="1">
      <alignment horizontal="center" vertical="center" shrinkToFit="1"/>
    </xf>
    <xf numFmtId="180" fontId="3" fillId="0" borderId="227" xfId="0" applyNumberFormat="1" applyFont="1" applyFill="1" applyBorder="1" applyAlignment="1">
      <alignment horizontal="center" vertical="center" shrinkToFit="1"/>
    </xf>
    <xf numFmtId="180" fontId="0" fillId="0" borderId="95" xfId="0" applyNumberFormat="1" applyFill="1" applyBorder="1" applyAlignment="1">
      <alignment horizontal="center" vertical="center" shrinkToFit="1"/>
    </xf>
    <xf numFmtId="0" fontId="3" fillId="0" borderId="62" xfId="0" applyFont="1" applyFill="1" applyBorder="1" applyAlignment="1">
      <alignment vertical="center" shrinkToFit="1"/>
    </xf>
    <xf numFmtId="0" fontId="0" fillId="0" borderId="19" xfId="0" applyFill="1" applyBorder="1" applyAlignment="1">
      <alignment vertical="center" shrinkToFit="1"/>
    </xf>
    <xf numFmtId="0" fontId="0" fillId="0" borderId="11" xfId="0" applyFill="1" applyBorder="1" applyAlignment="1">
      <alignment vertical="center" shrinkToFit="1"/>
    </xf>
    <xf numFmtId="0" fontId="3" fillId="0" borderId="62" xfId="0" applyFont="1"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11" xfId="0" applyFill="1" applyBorder="1" applyAlignment="1">
      <alignment horizontal="center" vertical="center" shrinkToFit="1"/>
    </xf>
    <xf numFmtId="0" fontId="3" fillId="0" borderId="10" xfId="0" applyFont="1" applyFill="1" applyBorder="1" applyAlignment="1">
      <alignment horizontal="center" vertical="center" wrapText="1"/>
    </xf>
    <xf numFmtId="0" fontId="0" fillId="0" borderId="11" xfId="0" applyFill="1" applyBorder="1" applyAlignment="1">
      <alignment horizontal="center" vertical="center" wrapText="1"/>
    </xf>
    <xf numFmtId="186" fontId="3" fillId="0" borderId="230" xfId="0" applyNumberFormat="1" applyFont="1" applyFill="1" applyBorder="1" applyAlignment="1">
      <alignment vertical="center" shrinkToFit="1"/>
    </xf>
    <xf numFmtId="186" fontId="0" fillId="0" borderId="66" xfId="0" applyNumberFormat="1" applyFill="1" applyBorder="1" applyAlignment="1">
      <alignment vertical="center" shrinkToFit="1"/>
    </xf>
    <xf numFmtId="0" fontId="3" fillId="0" borderId="28" xfId="0" applyFont="1" applyFill="1" applyBorder="1" applyAlignment="1">
      <alignment vertical="center" wrapText="1"/>
    </xf>
    <xf numFmtId="0" fontId="0" fillId="0" borderId="91" xfId="0" applyFill="1" applyBorder="1" applyAlignment="1">
      <alignment vertical="center" wrapText="1"/>
    </xf>
    <xf numFmtId="0" fontId="4" fillId="0" borderId="13"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4" xfId="0" applyFont="1" applyFill="1" applyBorder="1" applyAlignment="1">
      <alignment vertical="center" wrapText="1"/>
    </xf>
    <xf numFmtId="0" fontId="4" fillId="0" borderId="0" xfId="0" applyFont="1" applyFill="1" applyBorder="1" applyAlignment="1">
      <alignment vertical="center" wrapText="1"/>
    </xf>
    <xf numFmtId="0" fontId="3" fillId="0" borderId="56" xfId="0" applyFont="1" applyFill="1" applyBorder="1" applyAlignment="1">
      <alignment horizontal="left" vertical="center"/>
    </xf>
    <xf numFmtId="0" fontId="3" fillId="0" borderId="57" xfId="0" applyFont="1" applyFill="1" applyBorder="1" applyAlignment="1">
      <alignment horizontal="left" vertical="center"/>
    </xf>
    <xf numFmtId="0" fontId="3" fillId="0" borderId="40" xfId="0" applyFont="1" applyFill="1" applyBorder="1" applyAlignment="1">
      <alignment horizontal="left" vertical="center"/>
    </xf>
    <xf numFmtId="0" fontId="3" fillId="0" borderId="58" xfId="0" applyFont="1" applyFill="1" applyBorder="1" applyAlignment="1">
      <alignment horizontal="left" vertical="center"/>
    </xf>
    <xf numFmtId="0" fontId="1" fillId="0" borderId="63" xfId="0" applyFont="1" applyFill="1" applyBorder="1" applyAlignment="1">
      <alignment horizontal="center" vertical="center" wrapText="1"/>
    </xf>
    <xf numFmtId="0" fontId="1" fillId="0" borderId="56" xfId="0" applyFont="1" applyFill="1" applyBorder="1" applyAlignment="1">
      <alignment vertical="center" wrapText="1"/>
    </xf>
    <xf numFmtId="0" fontId="1" fillId="0" borderId="57" xfId="0" applyFont="1" applyFill="1" applyBorder="1" applyAlignment="1">
      <alignment vertical="center" wrapText="1"/>
    </xf>
    <xf numFmtId="0" fontId="1" fillId="0" borderId="58" xfId="0" applyFont="1" applyFill="1" applyBorder="1" applyAlignment="1">
      <alignment vertical="center" wrapText="1"/>
    </xf>
    <xf numFmtId="0" fontId="1" fillId="0" borderId="39" xfId="0" applyFont="1" applyFill="1" applyBorder="1" applyAlignment="1">
      <alignment horizontal="left" vertical="center" wrapText="1"/>
    </xf>
    <xf numFmtId="0" fontId="1" fillId="0" borderId="40" xfId="0" applyFont="1" applyFill="1" applyBorder="1" applyAlignment="1">
      <alignment horizontal="left" vertical="center" wrapText="1"/>
    </xf>
    <xf numFmtId="0" fontId="1" fillId="0" borderId="41" xfId="0" applyFont="1" applyFill="1" applyBorder="1" applyAlignment="1">
      <alignment horizontal="left" vertical="center" wrapText="1"/>
    </xf>
    <xf numFmtId="0" fontId="4" fillId="0" borderId="46" xfId="0" applyFont="1" applyFill="1" applyBorder="1" applyAlignment="1">
      <alignment horizontal="left" vertical="center" shrinkToFit="1"/>
    </xf>
    <xf numFmtId="0" fontId="4" fillId="0" borderId="47" xfId="0" applyFont="1" applyFill="1" applyBorder="1" applyAlignment="1">
      <alignment horizontal="left" vertical="center" shrinkToFit="1"/>
    </xf>
    <xf numFmtId="0" fontId="4" fillId="0" borderId="48" xfId="0" applyFont="1" applyFill="1" applyBorder="1" applyAlignment="1">
      <alignment horizontal="left" vertical="center" shrinkToFit="1"/>
    </xf>
    <xf numFmtId="0" fontId="3" fillId="0" borderId="62" xfId="0" applyFont="1" applyFill="1" applyBorder="1" applyAlignment="1">
      <alignment horizontal="right" vertical="center"/>
    </xf>
    <xf numFmtId="0" fontId="0" fillId="0" borderId="19" xfId="0" applyFill="1" applyBorder="1" applyAlignment="1">
      <alignment horizontal="right" vertical="center"/>
    </xf>
    <xf numFmtId="0" fontId="4" fillId="0" borderId="42" xfId="0" applyFont="1" applyFill="1" applyBorder="1" applyAlignment="1">
      <alignment vertical="center" wrapText="1"/>
    </xf>
    <xf numFmtId="0" fontId="4" fillId="0" borderId="13"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shrinkToFit="1"/>
    </xf>
    <xf numFmtId="0" fontId="1"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1" fillId="0" borderId="67" xfId="0" applyFont="1" applyFill="1" applyBorder="1" applyAlignment="1">
      <alignment horizontal="center" vertical="center" wrapText="1"/>
    </xf>
    <xf numFmtId="0" fontId="1" fillId="0" borderId="68" xfId="0" applyFont="1" applyFill="1" applyBorder="1" applyAlignment="1">
      <alignment horizontal="center" vertical="center" wrapText="1"/>
    </xf>
    <xf numFmtId="0" fontId="1" fillId="0" borderId="69" xfId="0" applyFont="1" applyFill="1" applyBorder="1" applyAlignment="1">
      <alignment horizontal="center" vertical="center" wrapText="1"/>
    </xf>
    <xf numFmtId="0" fontId="1" fillId="0" borderId="73" xfId="0" applyFont="1" applyFill="1" applyBorder="1" applyAlignment="1">
      <alignment vertical="center" wrapText="1" shrinkToFit="1"/>
    </xf>
    <xf numFmtId="0" fontId="1" fillId="0" borderId="74" xfId="0" applyFont="1" applyFill="1" applyBorder="1" applyAlignment="1">
      <alignment vertical="center" wrapText="1" shrinkToFit="1"/>
    </xf>
    <xf numFmtId="0" fontId="1" fillId="0" borderId="9" xfId="0" applyFont="1" applyFill="1" applyBorder="1" applyAlignment="1">
      <alignment vertical="center" shrinkToFit="1"/>
    </xf>
    <xf numFmtId="0" fontId="1" fillId="0" borderId="76" xfId="0" applyFont="1" applyFill="1" applyBorder="1" applyAlignment="1">
      <alignment vertical="center" shrinkToFit="1"/>
    </xf>
    <xf numFmtId="0" fontId="3" fillId="0" borderId="5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9" fillId="0" borderId="62"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1"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85" xfId="0" applyFont="1" applyFill="1" applyBorder="1" applyAlignment="1">
      <alignment horizontal="center" vertical="center"/>
    </xf>
    <xf numFmtId="0" fontId="3" fillId="0" borderId="9" xfId="0" applyFont="1" applyFill="1" applyBorder="1" applyAlignment="1">
      <alignment horizontal="center" vertical="center" shrinkToFit="1"/>
    </xf>
    <xf numFmtId="0" fontId="3" fillId="0" borderId="76" xfId="0" applyFont="1" applyFill="1" applyBorder="1" applyAlignment="1">
      <alignment horizontal="center" vertical="center" shrinkToFit="1"/>
    </xf>
    <xf numFmtId="0" fontId="3" fillId="0" borderId="73" xfId="0" applyFont="1" applyFill="1" applyBorder="1" applyAlignment="1">
      <alignment horizontal="center" vertical="center"/>
    </xf>
    <xf numFmtId="0" fontId="3" fillId="0" borderId="73" xfId="0" applyFont="1" applyFill="1" applyBorder="1" applyAlignment="1">
      <alignment horizontal="center" vertical="center" shrinkToFit="1"/>
    </xf>
    <xf numFmtId="0" fontId="3" fillId="0" borderId="74" xfId="0" applyFont="1" applyFill="1" applyBorder="1" applyAlignment="1">
      <alignment horizontal="center" vertical="center" shrinkToFit="1"/>
    </xf>
    <xf numFmtId="0" fontId="3" fillId="0" borderId="78" xfId="0" applyFont="1" applyFill="1" applyBorder="1" applyAlignment="1">
      <alignment horizontal="center" vertical="center"/>
    </xf>
    <xf numFmtId="57" fontId="3" fillId="0" borderId="78" xfId="0" applyNumberFormat="1" applyFont="1" applyFill="1" applyBorder="1" applyAlignment="1">
      <alignment horizontal="center" vertical="center"/>
    </xf>
    <xf numFmtId="0" fontId="3" fillId="0" borderId="79" xfId="0" applyFont="1" applyFill="1" applyBorder="1" applyAlignment="1">
      <alignment horizontal="center" vertical="center"/>
    </xf>
    <xf numFmtId="0" fontId="4" fillId="0" borderId="9" xfId="0" applyFont="1" applyFill="1" applyBorder="1" applyAlignment="1">
      <alignment horizontal="center" vertical="center" wrapText="1" shrinkToFit="1"/>
    </xf>
    <xf numFmtId="0" fontId="3" fillId="0" borderId="87" xfId="0" applyFont="1" applyFill="1" applyBorder="1" applyAlignment="1">
      <alignment horizontal="center" vertical="center" shrinkToFit="1"/>
    </xf>
    <xf numFmtId="0" fontId="1" fillId="0" borderId="78" xfId="0" applyFont="1" applyFill="1" applyBorder="1" applyAlignment="1">
      <alignment vertical="center" shrinkToFit="1"/>
    </xf>
    <xf numFmtId="0" fontId="1" fillId="0" borderId="79" xfId="0" applyFont="1" applyFill="1" applyBorder="1" applyAlignment="1">
      <alignment vertical="center" shrinkToFit="1"/>
    </xf>
    <xf numFmtId="0" fontId="1" fillId="0" borderId="42"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4" fillId="0" borderId="50" xfId="0" applyFont="1" applyFill="1" applyBorder="1" applyAlignment="1">
      <alignment horizontal="center" vertical="center" wrapText="1" shrinkToFit="1"/>
    </xf>
    <xf numFmtId="0" fontId="4" fillId="0" borderId="51" xfId="0" applyFont="1" applyFill="1" applyBorder="1" applyAlignment="1">
      <alignment horizontal="center" vertical="center" wrapText="1" shrinkToFit="1"/>
    </xf>
    <xf numFmtId="0" fontId="4" fillId="0" borderId="52" xfId="0" applyFont="1" applyFill="1" applyBorder="1" applyAlignment="1">
      <alignment horizontal="center" vertical="center" wrapText="1" shrinkToFit="1"/>
    </xf>
    <xf numFmtId="0" fontId="4" fillId="0" borderId="34"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8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 fillId="0" borderId="39" xfId="0" applyFont="1" applyFill="1" applyBorder="1" applyAlignment="1">
      <alignment vertical="center" wrapText="1"/>
    </xf>
    <xf numFmtId="0" fontId="1" fillId="0" borderId="40" xfId="0" applyFont="1" applyFill="1" applyBorder="1" applyAlignment="1">
      <alignment vertical="center" wrapText="1"/>
    </xf>
    <xf numFmtId="0" fontId="1" fillId="0" borderId="41" xfId="0" applyFont="1" applyFill="1" applyBorder="1" applyAlignment="1">
      <alignment vertical="center" wrapText="1"/>
    </xf>
    <xf numFmtId="0" fontId="4" fillId="0" borderId="83"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3" fillId="0" borderId="4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1" fillId="0" borderId="30"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25"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30" xfId="0" applyFont="1" applyFill="1" applyBorder="1" applyAlignment="1">
      <alignment horizontal="center" vertical="center" shrinkToFit="1"/>
    </xf>
    <xf numFmtId="0" fontId="1" fillId="0" borderId="31" xfId="0" applyFont="1" applyFill="1" applyBorder="1" applyAlignment="1">
      <alignment horizontal="center" vertical="center" shrinkToFit="1"/>
    </xf>
    <xf numFmtId="0" fontId="1" fillId="0" borderId="33" xfId="0" applyFont="1" applyFill="1" applyBorder="1" applyAlignment="1">
      <alignment horizontal="center" vertical="center" shrinkToFit="1"/>
    </xf>
    <xf numFmtId="0" fontId="0" fillId="0" borderId="19" xfId="0" applyFill="1" applyBorder="1" applyAlignment="1">
      <alignment horizontal="left" vertical="center" shrinkToFit="1"/>
    </xf>
    <xf numFmtId="0" fontId="0" fillId="0" borderId="11" xfId="0" applyFill="1" applyBorder="1" applyAlignment="1">
      <alignment horizontal="left" vertical="center" shrinkToFit="1"/>
    </xf>
    <xf numFmtId="0" fontId="3" fillId="0" borderId="10" xfId="0" applyFont="1" applyFill="1" applyBorder="1" applyAlignment="1">
      <alignment horizontal="center" vertical="center" shrinkToFit="1"/>
    </xf>
    <xf numFmtId="0" fontId="0" fillId="0" borderId="63" xfId="0" applyFill="1" applyBorder="1" applyAlignment="1">
      <alignment horizontal="center" vertical="center" shrinkToFit="1"/>
    </xf>
    <xf numFmtId="0" fontId="1" fillId="0" borderId="80"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3" fillId="0" borderId="30"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4"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0" xfId="0" applyFont="1" applyFill="1" applyBorder="1" applyAlignment="1">
      <alignment vertical="center" wrapText="1" shrinkToFi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 fillId="0" borderId="0" xfId="0" applyFont="1" applyFill="1" applyBorder="1" applyAlignment="1">
      <alignment vertical="center" shrinkToFit="1"/>
    </xf>
    <xf numFmtId="0" fontId="9" fillId="0" borderId="0" xfId="0" applyFont="1" applyFill="1" applyBorder="1" applyAlignment="1">
      <alignment horizontal="center" vertical="center"/>
    </xf>
    <xf numFmtId="0" fontId="4" fillId="0" borderId="0" xfId="0" applyFont="1" applyFill="1" applyBorder="1" applyAlignment="1">
      <alignment horizontal="center" vertical="center" shrinkToFit="1"/>
    </xf>
    <xf numFmtId="0" fontId="3" fillId="0" borderId="0" xfId="0" applyFont="1" applyFill="1" applyBorder="1" applyAlignment="1">
      <alignment horizontal="right" vertical="center"/>
    </xf>
    <xf numFmtId="0" fontId="4" fillId="0" borderId="0" xfId="0" applyFont="1" applyFill="1" applyBorder="1" applyAlignment="1">
      <alignment horizontal="center" vertical="center" wrapText="1" shrinkToFit="1"/>
    </xf>
    <xf numFmtId="0" fontId="9" fillId="0" borderId="0" xfId="0" applyFont="1" applyFill="1" applyBorder="1" applyAlignment="1">
      <alignment horizontal="center" vertical="center" wrapText="1"/>
    </xf>
    <xf numFmtId="0" fontId="4" fillId="0" borderId="0" xfId="0" applyFont="1" applyFill="1" applyBorder="1" applyAlignment="1">
      <alignment horizontal="right" vertical="center" shrinkToFit="1"/>
    </xf>
    <xf numFmtId="0" fontId="8" fillId="0" borderId="0" xfId="0" applyFont="1" applyFill="1" applyBorder="1" applyAlignment="1">
      <alignment horizontal="right" vertical="center" wrapText="1" shrinkToFit="1"/>
    </xf>
    <xf numFmtId="0" fontId="1" fillId="0" borderId="0" xfId="0" applyFont="1" applyFill="1" applyBorder="1" applyAlignment="1">
      <alignment vertical="center" wrapText="1"/>
    </xf>
    <xf numFmtId="0" fontId="3" fillId="0" borderId="0"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4" fillId="0" borderId="0" xfId="0" applyFont="1" applyFill="1" applyBorder="1" applyAlignment="1">
      <alignment horizontal="left" vertical="center" shrinkToFit="1"/>
    </xf>
    <xf numFmtId="0" fontId="3" fillId="0" borderId="0" xfId="0" applyFont="1" applyFill="1" applyBorder="1" applyAlignment="1">
      <alignment horizontal="left" vertical="center"/>
    </xf>
    <xf numFmtId="0" fontId="8" fillId="0" borderId="0" xfId="0" applyFont="1" applyFill="1" applyBorder="1" applyAlignment="1">
      <alignment horizontal="center" vertical="center" wrapText="1" shrinkToFit="1"/>
    </xf>
    <xf numFmtId="0" fontId="8" fillId="0" borderId="0" xfId="0" applyFont="1" applyFill="1" applyBorder="1" applyAlignment="1">
      <alignment horizontal="center" vertical="center"/>
    </xf>
    <xf numFmtId="0" fontId="1" fillId="0" borderId="0" xfId="0" applyFont="1" applyFill="1" applyBorder="1" applyAlignment="1">
      <alignment horizontal="center" vertical="center" wrapText="1" shrinkToFit="1"/>
    </xf>
    <xf numFmtId="0" fontId="5" fillId="0" borderId="0" xfId="0" applyFont="1" applyFill="1" applyBorder="1" applyAlignment="1">
      <alignment vertical="center" wrapText="1"/>
    </xf>
    <xf numFmtId="180" fontId="0" fillId="0" borderId="228" xfId="0" applyNumberFormat="1" applyFill="1" applyBorder="1" applyAlignment="1">
      <alignment horizontal="center" vertical="center" shrinkToFit="1"/>
    </xf>
    <xf numFmtId="180" fontId="0" fillId="0" borderId="224" xfId="0" applyNumberFormat="1" applyFill="1" applyBorder="1" applyAlignment="1">
      <alignment horizontal="center" vertical="center" shrinkToFit="1"/>
    </xf>
    <xf numFmtId="0" fontId="3" fillId="0" borderId="97" xfId="0" applyFont="1" applyFill="1" applyBorder="1" applyAlignment="1">
      <alignment horizontal="center" vertical="center" wrapText="1"/>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180" fontId="1" fillId="16" borderId="93" xfId="0" applyNumberFormat="1" applyFont="1" applyFill="1" applyBorder="1" applyAlignment="1">
      <alignment horizontal="center" vertical="center" shrinkToFit="1"/>
    </xf>
    <xf numFmtId="180" fontId="0" fillId="16" borderId="94" xfId="0" applyNumberFormat="1" applyFill="1" applyBorder="1" applyAlignment="1">
      <alignment horizontal="center" vertical="center" shrinkToFit="1"/>
    </xf>
    <xf numFmtId="180" fontId="0" fillId="16" borderId="95" xfId="0" applyNumberFormat="1" applyFill="1" applyBorder="1" applyAlignment="1">
      <alignment horizontal="center" vertical="center" shrinkToFit="1"/>
    </xf>
    <xf numFmtId="180" fontId="0" fillId="16" borderId="96" xfId="0" applyNumberFormat="1" applyFill="1" applyBorder="1" applyAlignment="1">
      <alignment horizontal="center" vertical="center" shrinkToFit="1"/>
    </xf>
    <xf numFmtId="180" fontId="3" fillId="0" borderId="28" xfId="0" applyNumberFormat="1" applyFont="1" applyFill="1" applyBorder="1" applyAlignment="1">
      <alignment horizontal="center" vertical="center" shrinkToFit="1"/>
    </xf>
    <xf numFmtId="180" fontId="0" fillId="0" borderId="2" xfId="0" applyNumberFormat="1" applyFill="1" applyBorder="1" applyAlignment="1">
      <alignment horizontal="center" vertical="center" shrinkToFit="1"/>
    </xf>
    <xf numFmtId="180" fontId="0" fillId="0" borderId="29" xfId="0" applyNumberFormat="1" applyFill="1" applyBorder="1" applyAlignment="1">
      <alignment horizontal="center" vertical="center" shrinkToFit="1"/>
    </xf>
    <xf numFmtId="180" fontId="0" fillId="0" borderId="66" xfId="0" applyNumberFormat="1" applyFill="1" applyBorder="1" applyAlignment="1">
      <alignment horizontal="center" vertical="center" shrinkToFit="1"/>
    </xf>
    <xf numFmtId="0" fontId="1" fillId="0" borderId="67"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83" xfId="0" applyFont="1" applyFill="1" applyBorder="1" applyAlignment="1">
      <alignment horizontal="center" vertical="center" wrapText="1"/>
    </xf>
    <xf numFmtId="0" fontId="1" fillId="0" borderId="81" xfId="0" applyFont="1" applyFill="1" applyBorder="1" applyAlignment="1">
      <alignment horizontal="center" vertical="center" wrapText="1"/>
    </xf>
    <xf numFmtId="0" fontId="10" fillId="0" borderId="83" xfId="0" applyFont="1" applyFill="1" applyBorder="1" applyAlignment="1">
      <alignment horizontal="center" vertical="center" wrapText="1" shrinkToFit="1"/>
    </xf>
    <xf numFmtId="0" fontId="10" fillId="0" borderId="13" xfId="0" applyFont="1" applyFill="1" applyBorder="1" applyAlignment="1">
      <alignment horizontal="center" vertical="center" wrapText="1" shrinkToFit="1"/>
    </xf>
    <xf numFmtId="0" fontId="10" fillId="0" borderId="81" xfId="0" applyFont="1" applyFill="1" applyBorder="1" applyAlignment="1">
      <alignment horizontal="center" vertical="center" wrapText="1" shrinkToFit="1"/>
    </xf>
    <xf numFmtId="0" fontId="10" fillId="0" borderId="0" xfId="0" applyFont="1" applyFill="1" applyBorder="1" applyAlignment="1">
      <alignment horizontal="center" vertical="center" wrapText="1" shrinkToFit="1"/>
    </xf>
    <xf numFmtId="0" fontId="10" fillId="0" borderId="6" xfId="0" applyFont="1" applyFill="1" applyBorder="1" applyAlignment="1">
      <alignment horizontal="center" vertical="center" wrapText="1" shrinkToFit="1"/>
    </xf>
    <xf numFmtId="0" fontId="10" fillId="0" borderId="7" xfId="0" applyFont="1" applyFill="1" applyBorder="1" applyAlignment="1">
      <alignment horizontal="center" vertical="center" wrapText="1" shrinkToFit="1"/>
    </xf>
    <xf numFmtId="0" fontId="1" fillId="0" borderId="13"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3" fillId="0" borderId="42" xfId="0" applyFont="1" applyFill="1" applyBorder="1" applyAlignment="1">
      <alignment horizontal="left" vertical="center" wrapText="1"/>
    </xf>
    <xf numFmtId="0" fontId="0" fillId="0" borderId="13" xfId="0" applyFill="1" applyBorder="1" applyAlignment="1">
      <alignment horizontal="left" vertical="center" wrapText="1"/>
    </xf>
    <xf numFmtId="0" fontId="0" fillId="0" borderId="43" xfId="0" applyFill="1" applyBorder="1" applyAlignment="1">
      <alignment horizontal="left" vertical="center" wrapText="1"/>
    </xf>
    <xf numFmtId="0" fontId="0" fillId="0" borderId="44" xfId="0" applyFill="1" applyBorder="1" applyAlignment="1">
      <alignment horizontal="left" vertical="center" wrapText="1"/>
    </xf>
    <xf numFmtId="0" fontId="0" fillId="0" borderId="0" xfId="0" applyFill="1" applyBorder="1" applyAlignment="1">
      <alignment horizontal="left" vertical="center" wrapText="1"/>
    </xf>
    <xf numFmtId="0" fontId="0" fillId="0" borderId="45" xfId="0" applyFill="1" applyBorder="1" applyAlignment="1">
      <alignment horizontal="left" vertical="center" wrapText="1"/>
    </xf>
    <xf numFmtId="0" fontId="0" fillId="0" borderId="46" xfId="0" applyFill="1" applyBorder="1" applyAlignment="1">
      <alignment horizontal="left" vertical="center" wrapText="1"/>
    </xf>
    <xf numFmtId="0" fontId="0" fillId="0" borderId="47" xfId="0" applyFill="1" applyBorder="1" applyAlignment="1">
      <alignment horizontal="left" vertical="center" wrapText="1"/>
    </xf>
    <xf numFmtId="0" fontId="0" fillId="0" borderId="48" xfId="0" applyFill="1" applyBorder="1" applyAlignment="1">
      <alignment horizontal="left" vertical="center" wrapText="1"/>
    </xf>
    <xf numFmtId="0" fontId="3" fillId="0" borderId="93" xfId="0" applyFont="1" applyFill="1" applyBorder="1" applyAlignment="1">
      <alignment vertical="center" wrapText="1"/>
    </xf>
    <xf numFmtId="0" fontId="0" fillId="0" borderId="92" xfId="0" applyFill="1" applyBorder="1" applyAlignment="1">
      <alignment vertical="center" wrapText="1"/>
    </xf>
    <xf numFmtId="186" fontId="3" fillId="16" borderId="231" xfId="0" applyNumberFormat="1" applyFont="1" applyFill="1" applyBorder="1" applyAlignment="1">
      <alignment vertical="center" shrinkToFit="1"/>
    </xf>
    <xf numFmtId="186" fontId="0" fillId="16" borderId="95" xfId="0" applyNumberFormat="1" applyFill="1" applyBorder="1" applyAlignment="1">
      <alignment vertical="center" shrinkToFit="1"/>
    </xf>
    <xf numFmtId="0" fontId="5" fillId="0" borderId="225" xfId="0" applyFont="1" applyFill="1" applyBorder="1" applyAlignment="1">
      <alignment horizontal="center" vertical="center"/>
    </xf>
    <xf numFmtId="0" fontId="5" fillId="0" borderId="19" xfId="0" applyFont="1" applyFill="1" applyBorder="1" applyAlignment="1">
      <alignment horizontal="center" vertical="center"/>
    </xf>
    <xf numFmtId="0" fontId="0" fillId="0" borderId="11" xfId="0" applyFill="1" applyBorder="1" applyAlignment="1">
      <alignment horizontal="center" vertical="center"/>
    </xf>
    <xf numFmtId="0" fontId="1" fillId="0" borderId="12"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3" fillId="0" borderId="65" xfId="0" applyFont="1" applyFill="1" applyBorder="1" applyAlignment="1">
      <alignment vertical="center" shrinkToFit="1"/>
    </xf>
    <xf numFmtId="0" fontId="0" fillId="0" borderId="51" xfId="0" applyFill="1" applyBorder="1" applyAlignment="1">
      <alignment vertical="center" shrinkToFit="1"/>
    </xf>
    <xf numFmtId="0" fontId="0" fillId="0" borderId="52" xfId="0" applyFill="1" applyBorder="1" applyAlignment="1">
      <alignment vertical="center" shrinkToFit="1"/>
    </xf>
    <xf numFmtId="0" fontId="1" fillId="0" borderId="1"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9" xfId="0" applyFont="1" applyFill="1" applyBorder="1" applyAlignment="1">
      <alignment horizontal="center" vertical="center" shrinkToFit="1"/>
    </xf>
    <xf numFmtId="0" fontId="1" fillId="0" borderId="42"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8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39" xfId="0" applyFont="1" applyFill="1" applyBorder="1" applyAlignment="1">
      <alignment horizontal="center" vertical="center"/>
    </xf>
    <xf numFmtId="0" fontId="1" fillId="0" borderId="85" xfId="0" applyFont="1" applyFill="1" applyBorder="1" applyAlignment="1">
      <alignment horizontal="center" vertical="center"/>
    </xf>
    <xf numFmtId="0" fontId="3" fillId="0" borderId="225" xfId="0" applyFont="1" applyFill="1" applyBorder="1" applyAlignment="1">
      <alignment horizontal="center" vertical="center" shrinkToFit="1"/>
    </xf>
    <xf numFmtId="0" fontId="0" fillId="0" borderId="228" xfId="0" applyFill="1" applyBorder="1" applyAlignment="1">
      <alignment horizontal="center" vertical="center" shrinkToFit="1"/>
    </xf>
    <xf numFmtId="0" fontId="3" fillId="0" borderId="25" xfId="0" applyFont="1" applyFill="1" applyBorder="1" applyAlignment="1">
      <alignment horizontal="center" vertical="center" shrinkToFit="1"/>
    </xf>
    <xf numFmtId="188" fontId="3" fillId="0" borderId="225" xfId="0" applyNumberFormat="1" applyFont="1" applyFill="1" applyBorder="1" applyAlignment="1">
      <alignment horizontal="center" vertical="center" shrinkToFit="1"/>
    </xf>
    <xf numFmtId="188" fontId="0" fillId="0" borderId="228" xfId="0" applyNumberFormat="1" applyFill="1" applyBorder="1" applyAlignment="1">
      <alignment horizontal="center" vertical="center" shrinkToFit="1"/>
    </xf>
    <xf numFmtId="0" fontId="3" fillId="0" borderId="1" xfId="0" applyFont="1" applyFill="1" applyBorder="1" applyAlignment="1">
      <alignment horizontal="center" vertical="center" wrapText="1"/>
    </xf>
    <xf numFmtId="0" fontId="0" fillId="0" borderId="229" xfId="0" applyFill="1" applyBorder="1" applyAlignment="1">
      <alignment horizontal="center" vertical="center" wrapText="1"/>
    </xf>
    <xf numFmtId="0" fontId="1" fillId="16" borderId="30" xfId="0" applyFont="1" applyFill="1" applyBorder="1" applyAlignment="1">
      <alignment horizontal="center" vertical="center" shrinkToFit="1"/>
    </xf>
    <xf numFmtId="0" fontId="1" fillId="16" borderId="31" xfId="0" applyFont="1" applyFill="1" applyBorder="1" applyAlignment="1">
      <alignment horizontal="center" vertical="center" shrinkToFit="1"/>
    </xf>
    <xf numFmtId="0" fontId="1" fillId="16" borderId="33" xfId="0" applyFont="1" applyFill="1" applyBorder="1" applyAlignment="1">
      <alignment horizontal="center" vertical="center" shrinkToFit="1"/>
    </xf>
    <xf numFmtId="0" fontId="3" fillId="0" borderId="6" xfId="0" applyFont="1" applyFill="1" applyBorder="1" applyAlignment="1">
      <alignment horizontal="center" vertical="center" wrapText="1"/>
    </xf>
    <xf numFmtId="0" fontId="0" fillId="0" borderId="24" xfId="0" applyFill="1" applyBorder="1" applyAlignment="1">
      <alignment horizontal="center" vertical="center" wrapText="1"/>
    </xf>
    <xf numFmtId="0" fontId="1" fillId="0" borderId="49" xfId="0" applyFont="1" applyFill="1" applyBorder="1" applyAlignment="1">
      <alignment horizontal="center" vertical="center" wrapText="1"/>
    </xf>
    <xf numFmtId="0" fontId="3" fillId="0" borderId="50" xfId="0" applyFont="1" applyFill="1" applyBorder="1" applyAlignment="1">
      <alignment vertical="center" shrinkToFit="1"/>
    </xf>
    <xf numFmtId="0" fontId="0" fillId="0" borderId="53" xfId="0" applyFill="1" applyBorder="1" applyAlignment="1">
      <alignment vertical="center" shrinkToFit="1"/>
    </xf>
    <xf numFmtId="49" fontId="3" fillId="0" borderId="225" xfId="0" applyNumberFormat="1" applyFont="1" applyFill="1" applyBorder="1" applyAlignment="1">
      <alignment horizontal="center" vertical="center" shrinkToFit="1"/>
    </xf>
    <xf numFmtId="49" fontId="0" fillId="0" borderId="228" xfId="0" applyNumberFormat="1" applyFill="1" applyBorder="1" applyAlignment="1">
      <alignment horizontal="center" vertical="center" shrinkToFit="1"/>
    </xf>
    <xf numFmtId="0" fontId="0" fillId="0" borderId="51" xfId="0" applyFill="1" applyBorder="1" applyAlignment="1">
      <alignment horizontal="left" vertical="center" shrinkToFit="1"/>
    </xf>
    <xf numFmtId="0" fontId="0" fillId="0" borderId="52" xfId="0" applyFill="1" applyBorder="1" applyAlignment="1">
      <alignment horizontal="left" vertical="center" shrinkToFit="1"/>
    </xf>
    <xf numFmtId="0" fontId="3" fillId="0" borderId="9"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0" fillId="0" borderId="38" xfId="0" applyFill="1" applyBorder="1" applyAlignment="1">
      <alignment horizontal="center" vertical="center" wrapText="1"/>
    </xf>
    <xf numFmtId="0" fontId="3" fillId="0" borderId="34" xfId="0" applyFont="1" applyFill="1" applyBorder="1" applyAlignment="1">
      <alignment horizontal="center" vertical="center" wrapText="1"/>
    </xf>
    <xf numFmtId="0" fontId="0" fillId="0" borderId="27"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33" xfId="0" applyFill="1" applyBorder="1" applyAlignment="1">
      <alignment horizontal="center" vertical="center" wrapText="1"/>
    </xf>
    <xf numFmtId="0" fontId="3" fillId="0" borderId="10" xfId="0" applyFont="1" applyFill="1" applyBorder="1" applyAlignment="1">
      <alignment horizontal="center" vertical="center"/>
    </xf>
    <xf numFmtId="0" fontId="3" fillId="0" borderId="63" xfId="0" applyFont="1" applyFill="1" applyBorder="1" applyAlignment="1">
      <alignment horizontal="center" vertical="center"/>
    </xf>
    <xf numFmtId="0" fontId="1" fillId="0" borderId="23" xfId="0" applyFont="1" applyFill="1" applyBorder="1" applyAlignment="1">
      <alignment horizontal="center" vertical="center" wrapText="1"/>
    </xf>
    <xf numFmtId="0" fontId="1" fillId="0" borderId="89"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0" fillId="0" borderId="224" xfId="0" applyFill="1" applyBorder="1" applyAlignment="1">
      <alignment horizontal="center" vertical="center" wrapText="1"/>
    </xf>
    <xf numFmtId="187" fontId="3" fillId="15" borderId="225" xfId="0" applyNumberFormat="1" applyFont="1" applyFill="1" applyBorder="1" applyAlignment="1">
      <alignment horizontal="center" vertical="center" shrinkToFit="1"/>
    </xf>
    <xf numFmtId="187" fontId="0" fillId="15" borderId="11" xfId="0" applyNumberFormat="1" applyFill="1" applyBorder="1" applyAlignment="1">
      <alignment horizontal="center" vertical="center" shrinkToFit="1"/>
    </xf>
    <xf numFmtId="187" fontId="3" fillId="15" borderId="34" xfId="0" applyNumberFormat="1" applyFont="1" applyFill="1" applyBorder="1" applyAlignment="1">
      <alignment horizontal="center" vertical="center" shrinkToFit="1"/>
    </xf>
    <xf numFmtId="187" fontId="0" fillId="15" borderId="27" xfId="0" applyNumberFormat="1" applyFill="1" applyBorder="1" applyAlignment="1">
      <alignment horizontal="center" vertical="center" shrinkToFit="1"/>
    </xf>
    <xf numFmtId="187" fontId="3" fillId="15" borderId="227" xfId="0" applyNumberFormat="1" applyFont="1" applyFill="1" applyBorder="1" applyAlignment="1">
      <alignment horizontal="center" vertical="center" shrinkToFit="1"/>
    </xf>
    <xf numFmtId="187" fontId="0" fillId="15" borderId="95" xfId="0" applyNumberFormat="1" applyFill="1" applyBorder="1" applyAlignment="1">
      <alignment horizontal="center" vertical="center" shrinkToFit="1"/>
    </xf>
    <xf numFmtId="186" fontId="3" fillId="15" borderId="10" xfId="0" applyNumberFormat="1" applyFont="1" applyFill="1" applyBorder="1" applyAlignment="1">
      <alignment vertical="center" shrinkToFit="1"/>
    </xf>
    <xf numFmtId="186" fontId="0" fillId="15" borderId="63" xfId="0" applyNumberFormat="1" applyFill="1" applyBorder="1" applyAlignment="1">
      <alignment vertical="center" shrinkToFit="1"/>
    </xf>
    <xf numFmtId="186" fontId="3" fillId="15" borderId="25" xfId="0" applyNumberFormat="1" applyFont="1" applyFill="1" applyBorder="1" applyAlignment="1">
      <alignment vertical="center" shrinkToFit="1"/>
    </xf>
    <xf numFmtId="186" fontId="0" fillId="15" borderId="71" xfId="0" applyNumberFormat="1" applyFill="1" applyBorder="1" applyAlignment="1">
      <alignment vertical="center" shrinkToFit="1"/>
    </xf>
    <xf numFmtId="0" fontId="1" fillId="0" borderId="65"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52" xfId="0" applyFont="1" applyFill="1" applyBorder="1" applyAlignment="1">
      <alignment horizontal="center" vertical="center" wrapText="1"/>
    </xf>
    <xf numFmtId="186" fontId="3" fillId="0" borderId="34" xfId="0" applyNumberFormat="1" applyFont="1" applyFill="1" applyBorder="1" applyAlignment="1">
      <alignment horizontal="center" vertical="center" shrinkToFit="1"/>
    </xf>
    <xf numFmtId="186" fontId="0" fillId="0" borderId="27" xfId="0" applyNumberFormat="1" applyFill="1" applyBorder="1" applyAlignment="1">
      <alignment horizontal="center" vertical="center" shrinkToFit="1"/>
    </xf>
    <xf numFmtId="186" fontId="3" fillId="0" borderId="227" xfId="0" applyNumberFormat="1" applyFont="1" applyFill="1" applyBorder="1" applyAlignment="1">
      <alignment horizontal="center" vertical="center" shrinkToFit="1"/>
    </xf>
    <xf numFmtId="186" fontId="0" fillId="0" borderId="95" xfId="0" applyNumberFormat="1" applyFill="1" applyBorder="1" applyAlignment="1">
      <alignment horizontal="center" vertical="center" shrinkToFit="1"/>
    </xf>
    <xf numFmtId="180" fontId="3" fillId="0" borderId="10" xfId="0" applyNumberFormat="1" applyFont="1" applyFill="1" applyBorder="1" applyAlignment="1">
      <alignment vertical="center" shrinkToFit="1"/>
    </xf>
    <xf numFmtId="180" fontId="0" fillId="0" borderId="228" xfId="0" applyNumberFormat="1" applyFill="1" applyBorder="1" applyAlignment="1">
      <alignment vertical="center" shrinkToFit="1"/>
    </xf>
    <xf numFmtId="180" fontId="3" fillId="0" borderId="25" xfId="0" applyNumberFormat="1" applyFont="1" applyFill="1" applyBorder="1" applyAlignment="1">
      <alignment vertical="center" shrinkToFit="1"/>
    </xf>
    <xf numFmtId="180" fontId="0" fillId="0" borderId="224" xfId="0" applyNumberFormat="1" applyFill="1" applyBorder="1" applyAlignment="1">
      <alignment vertical="center" shrinkToFit="1"/>
    </xf>
    <xf numFmtId="180" fontId="3" fillId="0" borderId="93" xfId="0" applyNumberFormat="1" applyFont="1" applyFill="1" applyBorder="1" applyAlignment="1">
      <alignment vertical="center" shrinkToFit="1"/>
    </xf>
    <xf numFmtId="180" fontId="0" fillId="0" borderId="226" xfId="0" applyNumberFormat="1" applyFill="1" applyBorder="1" applyAlignment="1">
      <alignment vertical="center" shrinkToFit="1"/>
    </xf>
    <xf numFmtId="0" fontId="1" fillId="0" borderId="27" xfId="0" applyFont="1" applyFill="1" applyBorder="1" applyAlignment="1">
      <alignment horizontal="right" vertical="center" wrapText="1"/>
    </xf>
    <xf numFmtId="186" fontId="3" fillId="0" borderId="225" xfId="0" applyNumberFormat="1" applyFont="1" applyFill="1" applyBorder="1" applyAlignment="1">
      <alignment horizontal="center" vertical="center" shrinkToFit="1"/>
    </xf>
    <xf numFmtId="186" fontId="3" fillId="0" borderId="11" xfId="0" applyNumberFormat="1" applyFont="1" applyFill="1" applyBorder="1" applyAlignment="1">
      <alignment horizontal="center" vertical="center" shrinkToFit="1"/>
    </xf>
    <xf numFmtId="0" fontId="1" fillId="0" borderId="28" xfId="0" applyFont="1" applyFill="1" applyBorder="1" applyAlignment="1">
      <alignment horizontal="center" vertical="center" wrapText="1"/>
    </xf>
    <xf numFmtId="0" fontId="1" fillId="0" borderId="32" xfId="0" applyFont="1" applyFill="1" applyBorder="1" applyAlignment="1">
      <alignment horizontal="center" vertical="center" wrapText="1"/>
    </xf>
    <xf numFmtId="186" fontId="0" fillId="0" borderId="29" xfId="0" applyNumberFormat="1" applyFill="1" applyBorder="1" applyAlignment="1">
      <alignment vertical="center" shrinkToFit="1"/>
    </xf>
    <xf numFmtId="0" fontId="3" fillId="0" borderId="13"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1" fillId="0" borderId="10" xfId="0" applyFont="1" applyFill="1" applyBorder="1" applyAlignment="1">
      <alignment vertical="center" wrapText="1"/>
    </xf>
    <xf numFmtId="0" fontId="1" fillId="0" borderId="19" xfId="0" applyFont="1" applyFill="1" applyBorder="1" applyAlignment="1">
      <alignment vertical="center" wrapText="1"/>
    </xf>
    <xf numFmtId="0" fontId="1" fillId="0" borderId="11" xfId="0" applyFont="1" applyFill="1" applyBorder="1" applyAlignment="1">
      <alignment vertical="center" wrapText="1"/>
    </xf>
    <xf numFmtId="0" fontId="1" fillId="0" borderId="10"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11" xfId="0" applyFont="1" applyFill="1" applyBorder="1" applyAlignment="1">
      <alignment horizontal="left" vertical="center" wrapText="1"/>
    </xf>
    <xf numFmtId="186" fontId="0" fillId="16" borderId="96" xfId="0" applyNumberFormat="1" applyFill="1" applyBorder="1" applyAlignment="1">
      <alignment vertical="center" shrinkToFit="1"/>
    </xf>
    <xf numFmtId="0" fontId="41" fillId="0" borderId="220" xfId="0" applyFont="1" applyBorder="1" applyAlignment="1">
      <alignment horizontal="center" vertical="center" wrapText="1"/>
    </xf>
    <xf numFmtId="0" fontId="41" fillId="0" borderId="174" xfId="0" applyFont="1" applyBorder="1" applyAlignment="1">
      <alignment horizontal="center" vertical="center"/>
    </xf>
    <xf numFmtId="0" fontId="41" fillId="0" borderId="174" xfId="0" applyFont="1" applyBorder="1" applyAlignment="1">
      <alignment horizontal="center" vertical="center" wrapText="1"/>
    </xf>
    <xf numFmtId="180" fontId="25" fillId="0" borderId="0" xfId="0" applyNumberFormat="1" applyFont="1" applyAlignment="1">
      <alignment horizontal="right" vertical="center"/>
    </xf>
    <xf numFmtId="179" fontId="16" fillId="7" borderId="23" xfId="0" applyNumberFormat="1" applyFont="1" applyFill="1" applyBorder="1" applyAlignment="1">
      <alignment horizontal="center" vertical="center" wrapText="1"/>
    </xf>
    <xf numFmtId="179" fontId="16" fillId="7" borderId="89" xfId="0" applyNumberFormat="1" applyFont="1" applyFill="1" applyBorder="1" applyAlignment="1">
      <alignment horizontal="center" vertical="center" wrapText="1"/>
    </xf>
    <xf numFmtId="179" fontId="16" fillId="7" borderId="82" xfId="0" applyNumberFormat="1" applyFont="1" applyFill="1" applyBorder="1" applyAlignment="1">
      <alignment horizontal="center" vertical="center" wrapText="1"/>
    </xf>
    <xf numFmtId="0" fontId="16" fillId="11" borderId="12" xfId="0" applyFont="1" applyFill="1" applyBorder="1" applyAlignment="1">
      <alignment horizontal="left" vertical="center"/>
    </xf>
    <xf numFmtId="0" fontId="16" fillId="11" borderId="13" xfId="0" applyFont="1" applyFill="1" applyBorder="1" applyAlignment="1">
      <alignment horizontal="left" vertical="center"/>
    </xf>
    <xf numFmtId="0" fontId="16" fillId="11" borderId="135" xfId="0" applyFont="1" applyFill="1" applyBorder="1" applyAlignment="1">
      <alignment horizontal="center" vertical="center" shrinkToFit="1"/>
    </xf>
    <xf numFmtId="0" fontId="16" fillId="11" borderId="134" xfId="0" applyFont="1" applyFill="1" applyBorder="1" applyAlignment="1">
      <alignment horizontal="center" vertical="center" shrinkToFit="1"/>
    </xf>
    <xf numFmtId="0" fontId="16" fillId="11" borderId="130" xfId="0" applyFont="1" applyFill="1" applyBorder="1" applyAlignment="1">
      <alignment horizontal="center" vertical="center" shrinkToFit="1"/>
    </xf>
    <xf numFmtId="0" fontId="16" fillId="11" borderId="136" xfId="0" applyFont="1" applyFill="1" applyBorder="1" applyAlignment="1">
      <alignment horizontal="center" vertical="center" shrinkToFit="1"/>
    </xf>
    <xf numFmtId="0" fontId="26" fillId="9" borderId="46" xfId="0" applyFont="1" applyFill="1" applyBorder="1" applyAlignment="1">
      <alignment horizontal="distributed" vertical="center" justifyLastLine="1"/>
    </xf>
    <xf numFmtId="0" fontId="26" fillId="9" borderId="47" xfId="0" applyFont="1" applyFill="1" applyBorder="1" applyAlignment="1">
      <alignment horizontal="distributed" vertical="center" justifyLastLine="1"/>
    </xf>
    <xf numFmtId="0" fontId="16" fillId="0" borderId="0" xfId="0" applyFont="1" applyBorder="1" applyAlignment="1">
      <alignment horizontal="center" vertical="center"/>
    </xf>
    <xf numFmtId="0" fontId="16" fillId="0" borderId="88" xfId="0" applyFont="1" applyBorder="1" applyAlignment="1">
      <alignment horizontal="center" vertical="center"/>
    </xf>
    <xf numFmtId="38" fontId="16" fillId="0" borderId="10" xfId="2" applyFont="1" applyFill="1" applyBorder="1" applyAlignment="1">
      <alignment horizontal="center" vertical="center"/>
    </xf>
    <xf numFmtId="38" fontId="16" fillId="0" borderId="11" xfId="2" applyFont="1" applyFill="1" applyBorder="1" applyAlignment="1">
      <alignment horizontal="center" vertical="center"/>
    </xf>
    <xf numFmtId="0" fontId="26" fillId="9" borderId="44" xfId="0" applyFont="1" applyFill="1" applyBorder="1" applyAlignment="1">
      <alignment horizontal="distributed" vertical="center" justifyLastLine="1"/>
    </xf>
    <xf numFmtId="0" fontId="26" fillId="9" borderId="0" xfId="0" applyFont="1" applyFill="1" applyBorder="1" applyAlignment="1">
      <alignment horizontal="distributed" vertical="center" justifyLastLine="1"/>
    </xf>
    <xf numFmtId="0" fontId="16" fillId="7" borderId="10" xfId="0" applyFont="1" applyFill="1" applyBorder="1" applyAlignment="1">
      <alignment horizontal="left" vertical="center" wrapText="1"/>
    </xf>
    <xf numFmtId="0" fontId="16" fillId="7" borderId="19" xfId="0" applyFont="1" applyFill="1" applyBorder="1" applyAlignment="1">
      <alignment horizontal="left" vertical="center" wrapText="1"/>
    </xf>
    <xf numFmtId="0" fontId="16" fillId="0" borderId="10" xfId="0" applyFont="1" applyBorder="1" applyAlignment="1">
      <alignment horizontal="left" vertical="center" shrinkToFit="1"/>
    </xf>
    <xf numFmtId="0" fontId="16" fillId="0" borderId="11" xfId="0" applyFont="1" applyBorder="1" applyAlignment="1">
      <alignment horizontal="left" vertical="center" shrinkToFit="1"/>
    </xf>
    <xf numFmtId="0" fontId="20" fillId="8" borderId="0" xfId="0" applyFont="1" applyFill="1" applyAlignment="1" applyProtection="1">
      <alignment horizontal="center"/>
      <protection locked="0" hidden="1"/>
    </xf>
    <xf numFmtId="177" fontId="16" fillId="6" borderId="87" xfId="0" applyNumberFormat="1" applyFont="1" applyFill="1" applyBorder="1" applyAlignment="1">
      <alignment horizontal="center" vertical="center"/>
    </xf>
    <xf numFmtId="177" fontId="16" fillId="6" borderId="107" xfId="0" applyNumberFormat="1" applyFont="1" applyFill="1" applyBorder="1" applyAlignment="1">
      <alignment horizontal="center" vertical="center"/>
    </xf>
    <xf numFmtId="0" fontId="16" fillId="9" borderId="44" xfId="0" applyFont="1" applyFill="1" applyBorder="1" applyAlignment="1">
      <alignment horizontal="distributed" vertical="center"/>
    </xf>
    <xf numFmtId="0" fontId="16" fillId="9" borderId="0" xfId="0" applyFont="1" applyFill="1" applyBorder="1" applyAlignment="1">
      <alignment horizontal="distributed" vertical="center"/>
    </xf>
    <xf numFmtId="0" fontId="16" fillId="10" borderId="23" xfId="0" applyFont="1" applyFill="1" applyBorder="1" applyAlignment="1">
      <alignment horizontal="center" vertical="distributed" textRotation="255" justifyLastLine="1"/>
    </xf>
    <xf numFmtId="0" fontId="16" fillId="10" borderId="89" xfId="0" applyFont="1" applyFill="1" applyBorder="1" applyAlignment="1">
      <alignment horizontal="center" vertical="distributed" textRotation="255" justifyLastLine="1"/>
    </xf>
    <xf numFmtId="0" fontId="16" fillId="10" borderId="107" xfId="0" applyFont="1" applyFill="1" applyBorder="1" applyAlignment="1">
      <alignment horizontal="center" vertical="distributed" textRotation="255" justifyLastLine="1"/>
    </xf>
    <xf numFmtId="176" fontId="19" fillId="7" borderId="67" xfId="0" applyNumberFormat="1" applyFont="1" applyFill="1" applyBorder="1" applyAlignment="1">
      <alignment horizontal="center" vertical="center"/>
    </xf>
    <xf numFmtId="176" fontId="19" fillId="7" borderId="68" xfId="0" applyNumberFormat="1" applyFont="1" applyFill="1" applyBorder="1" applyAlignment="1">
      <alignment horizontal="center" vertical="center"/>
    </xf>
    <xf numFmtId="0" fontId="0" fillId="0" borderId="69" xfId="0" applyFill="1" applyBorder="1" applyAlignment="1">
      <alignment horizontal="center" vertical="center"/>
    </xf>
    <xf numFmtId="176" fontId="16" fillId="7" borderId="23" xfId="0" applyNumberFormat="1" applyFont="1" applyFill="1" applyBorder="1" applyAlignment="1">
      <alignment horizontal="center" vertical="center" wrapText="1"/>
    </xf>
    <xf numFmtId="176" fontId="16" fillId="7" borderId="89" xfId="0" applyNumberFormat="1" applyFont="1" applyFill="1" applyBorder="1" applyAlignment="1">
      <alignment horizontal="center" vertical="center" wrapText="1"/>
    </xf>
    <xf numFmtId="176" fontId="16" fillId="7" borderId="82" xfId="0" applyNumberFormat="1" applyFont="1" applyFill="1" applyBorder="1" applyAlignment="1">
      <alignment horizontal="center" vertical="center" wrapText="1"/>
    </xf>
    <xf numFmtId="0" fontId="32" fillId="12" borderId="186" xfId="0" applyFont="1" applyFill="1" applyBorder="1" applyAlignment="1">
      <alignment horizontal="center" vertical="center"/>
    </xf>
    <xf numFmtId="0" fontId="32" fillId="12" borderId="187" xfId="0" applyFont="1" applyFill="1" applyBorder="1" applyAlignment="1">
      <alignment horizontal="center" vertical="center"/>
    </xf>
    <xf numFmtId="0" fontId="32" fillId="12" borderId="188" xfId="0" applyFont="1" applyFill="1" applyBorder="1" applyAlignment="1">
      <alignment horizontal="center" vertical="center"/>
    </xf>
    <xf numFmtId="0" fontId="16" fillId="7" borderId="23" xfId="0" applyFont="1" applyFill="1" applyBorder="1" applyAlignment="1">
      <alignment horizontal="center" vertical="center"/>
    </xf>
    <xf numFmtId="0" fontId="16" fillId="7" borderId="82" xfId="0" applyFont="1" applyFill="1" applyBorder="1" applyAlignment="1">
      <alignment horizontal="center" vertical="center"/>
    </xf>
    <xf numFmtId="0" fontId="16" fillId="0" borderId="189" xfId="0" applyFont="1" applyFill="1" applyBorder="1" applyAlignment="1" applyProtection="1">
      <alignment horizontal="left" vertical="center" shrinkToFit="1"/>
      <protection locked="0" hidden="1"/>
    </xf>
    <xf numFmtId="0" fontId="16" fillId="0" borderId="190" xfId="0" applyFont="1" applyFill="1" applyBorder="1" applyAlignment="1" applyProtection="1">
      <alignment horizontal="left" vertical="center" shrinkToFit="1"/>
      <protection locked="0" hidden="1"/>
    </xf>
    <xf numFmtId="0" fontId="16" fillId="7" borderId="12" xfId="0" applyFont="1" applyFill="1" applyBorder="1" applyAlignment="1">
      <alignment horizontal="center" vertical="center"/>
    </xf>
    <xf numFmtId="0" fontId="16" fillId="7" borderId="14" xfId="0" applyFont="1" applyFill="1" applyBorder="1" applyAlignment="1">
      <alignment horizontal="center" vertical="center"/>
    </xf>
    <xf numFmtId="0" fontId="33" fillId="0" borderId="0" xfId="0" applyFont="1" applyBorder="1" applyAlignment="1">
      <alignment horizontal="right" vertical="center" textRotation="255"/>
    </xf>
    <xf numFmtId="0" fontId="33" fillId="0" borderId="192" xfId="0" applyFont="1" applyBorder="1" applyAlignment="1">
      <alignment horizontal="center" vertical="center"/>
    </xf>
    <xf numFmtId="0" fontId="33" fillId="0" borderId="193" xfId="0" applyFont="1" applyBorder="1" applyAlignment="1">
      <alignment horizontal="center" vertical="center"/>
    </xf>
    <xf numFmtId="0" fontId="33" fillId="0" borderId="200" xfId="0" applyFont="1" applyBorder="1" applyAlignment="1">
      <alignment horizontal="center" vertical="center"/>
    </xf>
    <xf numFmtId="0" fontId="33" fillId="0" borderId="201" xfId="0" applyFont="1" applyBorder="1" applyAlignment="1">
      <alignment horizontal="center" vertical="center"/>
    </xf>
    <xf numFmtId="0" fontId="33" fillId="0" borderId="205" xfId="0" applyFont="1" applyBorder="1" applyAlignment="1">
      <alignment horizontal="center" vertical="center"/>
    </xf>
    <xf numFmtId="0" fontId="33" fillId="0" borderId="206" xfId="0" applyFont="1" applyBorder="1" applyAlignment="1">
      <alignment horizontal="center" vertical="center"/>
    </xf>
    <xf numFmtId="0" fontId="16" fillId="10" borderId="23" xfId="0" applyFont="1" applyFill="1" applyBorder="1" applyAlignment="1">
      <alignment horizontal="right" vertical="center"/>
    </xf>
    <xf numFmtId="0" fontId="16" fillId="10" borderId="89" xfId="0" applyFont="1" applyFill="1" applyBorder="1" applyAlignment="1">
      <alignment horizontal="right" vertical="center"/>
    </xf>
    <xf numFmtId="0" fontId="16" fillId="10" borderId="82" xfId="0" applyFont="1" applyFill="1" applyBorder="1" applyAlignment="1">
      <alignment horizontal="right" vertical="center"/>
    </xf>
    <xf numFmtId="0" fontId="28" fillId="9" borderId="10" xfId="0" applyFont="1" applyFill="1" applyBorder="1" applyAlignment="1">
      <alignment horizontal="center" vertical="center"/>
    </xf>
    <xf numFmtId="0" fontId="28" fillId="9" borderId="19" xfId="0" applyFont="1" applyFill="1" applyBorder="1" applyAlignment="1">
      <alignment horizontal="center" vertical="center"/>
    </xf>
    <xf numFmtId="0" fontId="32" fillId="12" borderId="186" xfId="0" applyFont="1" applyFill="1" applyBorder="1" applyAlignment="1">
      <alignment horizontal="center"/>
    </xf>
    <xf numFmtId="0" fontId="32" fillId="12" borderId="187" xfId="0" applyFont="1" applyFill="1" applyBorder="1" applyAlignment="1">
      <alignment horizontal="center"/>
    </xf>
    <xf numFmtId="0" fontId="32" fillId="12" borderId="188" xfId="0" applyFont="1" applyFill="1" applyBorder="1" applyAlignment="1">
      <alignment horizontal="center"/>
    </xf>
  </cellXfs>
  <cellStyles count="3">
    <cellStyle name="桁区切り" xfId="2" builtinId="6"/>
    <cellStyle name="標準" xfId="0" builtinId="0"/>
    <cellStyle name="標準 2" xfId="1" xr:uid="{00000000-0005-0000-0000-000002000000}"/>
  </cellStyles>
  <dxfs count="8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9"/>
      </font>
      <fill>
        <patternFill patternType="none">
          <bgColor indexed="65"/>
        </patternFill>
      </fill>
    </dxf>
    <dxf>
      <fill>
        <patternFill patternType="none">
          <bgColor indexed="65"/>
        </patternFill>
      </fill>
    </dxf>
    <dxf>
      <font>
        <condense val="0"/>
        <extend val="0"/>
        <color indexed="43"/>
      </font>
      <fill>
        <patternFill patternType="solid">
          <bgColor indexed="43"/>
        </patternFill>
      </fill>
    </dxf>
    <dxf>
      <font>
        <condense val="0"/>
        <extend val="0"/>
        <color indexed="42"/>
      </font>
      <fill>
        <patternFill>
          <bgColor indexed="42"/>
        </patternFill>
      </fill>
    </dxf>
    <dxf>
      <fill>
        <patternFill patternType="solid">
          <bgColor indexed="41"/>
        </patternFill>
      </fill>
    </dxf>
    <dxf>
      <font>
        <condense val="0"/>
        <extend val="0"/>
        <color indexed="9"/>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auto="1"/>
      </font>
      <fill>
        <patternFill patternType="none">
          <bgColor indexed="65"/>
        </patternFill>
      </fill>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patternType="solid">
          <bgColor indexed="41"/>
        </patternFill>
      </fill>
    </dxf>
    <dxf>
      <fill>
        <patternFill>
          <bgColor indexed="41"/>
        </patternFill>
      </fill>
    </dxf>
    <dxf>
      <font>
        <condense val="0"/>
        <extend val="0"/>
        <color indexed="9"/>
      </font>
    </dxf>
    <dxf>
      <font>
        <condense val="0"/>
        <extend val="0"/>
        <color auto="1"/>
      </font>
      <fill>
        <patternFill>
          <bgColor indexed="41"/>
        </patternFill>
      </fill>
    </dxf>
    <dxf>
      <font>
        <condense val="0"/>
        <extend val="0"/>
        <color indexed="41"/>
      </font>
    </dxf>
    <dxf>
      <font>
        <condense val="0"/>
        <extend val="0"/>
        <color indexed="9"/>
      </font>
      <fill>
        <patternFill patternType="none">
          <bgColor indexed="65"/>
        </patternFill>
      </fill>
      <border>
        <left/>
        <right/>
        <top/>
        <bottom/>
      </border>
    </dxf>
    <dxf>
      <font>
        <condense val="0"/>
        <extend val="0"/>
        <color indexed="8"/>
      </font>
      <fill>
        <patternFill patternType="solid">
          <bgColor indexed="43"/>
        </patternFill>
      </fill>
    </dxf>
    <dxf>
      <font>
        <condense val="0"/>
        <extend val="0"/>
        <color auto="1"/>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I$110"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fmlaLink="$Q$2" lockText="1" noThreeD="1"/>
</file>

<file path=xl/ctrlProps/ctrlProp6.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9</xdr:col>
      <xdr:colOff>85725</xdr:colOff>
      <xdr:row>132</xdr:row>
      <xdr:rowOff>38100</xdr:rowOff>
    </xdr:from>
    <xdr:to>
      <xdr:col>9</xdr:col>
      <xdr:colOff>171450</xdr:colOff>
      <xdr:row>134</xdr:row>
      <xdr:rowOff>142875</xdr:rowOff>
    </xdr:to>
    <xdr:sp macro="" textlink="">
      <xdr:nvSpPr>
        <xdr:cNvPr id="2" name="AutoShape 14">
          <a:extLst>
            <a:ext uri="{FF2B5EF4-FFF2-40B4-BE49-F238E27FC236}">
              <a16:creationId xmlns:a16="http://schemas.microsoft.com/office/drawing/2014/main" id="{00000000-0008-0000-0100-000002000000}"/>
            </a:ext>
          </a:extLst>
        </xdr:cNvPr>
        <xdr:cNvSpPr>
          <a:spLocks/>
        </xdr:cNvSpPr>
      </xdr:nvSpPr>
      <xdr:spPr bwMode="auto">
        <a:xfrm>
          <a:off x="5686425" y="25736550"/>
          <a:ext cx="85725" cy="447675"/>
        </a:xfrm>
        <a:prstGeom prst="rightBrace">
          <a:avLst>
            <a:gd name="adj1" fmla="val 4351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333375</xdr:colOff>
      <xdr:row>131</xdr:row>
      <xdr:rowOff>104775</xdr:rowOff>
    </xdr:from>
    <xdr:to>
      <xdr:col>11</xdr:col>
      <xdr:colOff>695325</xdr:colOff>
      <xdr:row>135</xdr:row>
      <xdr:rowOff>57150</xdr:rowOff>
    </xdr:to>
    <xdr:sp macro="" textlink="">
      <xdr:nvSpPr>
        <xdr:cNvPr id="3" name="AutoShape 15">
          <a:extLst>
            <a:ext uri="{FF2B5EF4-FFF2-40B4-BE49-F238E27FC236}">
              <a16:creationId xmlns:a16="http://schemas.microsoft.com/office/drawing/2014/main" id="{00000000-0008-0000-0100-000003000000}"/>
            </a:ext>
          </a:extLst>
        </xdr:cNvPr>
        <xdr:cNvSpPr>
          <a:spLocks noChangeArrowheads="1"/>
        </xdr:cNvSpPr>
      </xdr:nvSpPr>
      <xdr:spPr bwMode="auto">
        <a:xfrm>
          <a:off x="5934075" y="25631775"/>
          <a:ext cx="1790700" cy="638175"/>
        </a:xfrm>
        <a:prstGeom prst="roundRect">
          <a:avLst>
            <a:gd name="adj" fmla="val 16667"/>
          </a:avLst>
        </a:prstGeom>
        <a:solidFill>
          <a:srgbClr val="FFFF99"/>
        </a:solidFill>
        <a:ln w="9525">
          <a:solidFill>
            <a:srgbClr val="000000"/>
          </a:solidFill>
          <a:round/>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以外で、該当する科目があったら、計算して記入。</a:t>
          </a:r>
        </a:p>
        <a:p>
          <a:pPr algn="l" rtl="0">
            <a:defRPr sz="1000"/>
          </a:pPr>
          <a:r>
            <a:rPr lang="ja-JP" altLang="en-US" sz="1100" b="0" i="0" u="none" strike="noStrike" baseline="0">
              <a:solidFill>
                <a:srgbClr val="000000"/>
              </a:solidFill>
              <a:latin typeface="ＭＳ Ｐゴシック"/>
              <a:ea typeface="ＭＳ Ｐゴシック"/>
            </a:rPr>
            <a:t>（例）燃料費→原材料費</a:t>
          </a:r>
        </a:p>
      </xdr:txBody>
    </xdr:sp>
    <xdr:clientData fPrintsWithSheet="0"/>
  </xdr:twoCellAnchor>
  <xdr:twoCellAnchor>
    <xdr:from>
      <xdr:col>16</xdr:col>
      <xdr:colOff>228600</xdr:colOff>
      <xdr:row>39</xdr:row>
      <xdr:rowOff>47625</xdr:rowOff>
    </xdr:from>
    <xdr:to>
      <xdr:col>20</xdr:col>
      <xdr:colOff>247650</xdr:colOff>
      <xdr:row>40</xdr:row>
      <xdr:rowOff>104775</xdr:rowOff>
    </xdr:to>
    <xdr:sp macro="" textlink="">
      <xdr:nvSpPr>
        <xdr:cNvPr id="4" name="AutoShape 16">
          <a:extLst>
            <a:ext uri="{FF2B5EF4-FFF2-40B4-BE49-F238E27FC236}">
              <a16:creationId xmlns:a16="http://schemas.microsoft.com/office/drawing/2014/main" id="{00000000-0008-0000-0100-000004000000}"/>
            </a:ext>
          </a:extLst>
        </xdr:cNvPr>
        <xdr:cNvSpPr>
          <a:spLocks noChangeArrowheads="1"/>
        </xdr:cNvSpPr>
      </xdr:nvSpPr>
      <xdr:spPr bwMode="auto">
        <a:xfrm>
          <a:off x="10315575" y="7791450"/>
          <a:ext cx="1771650" cy="247650"/>
        </a:xfrm>
        <a:prstGeom prst="wedgeRoundRectCallout">
          <a:avLst>
            <a:gd name="adj1" fmla="val -33333"/>
            <a:gd name="adj2" fmla="val 12307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作付拡大などで増加させる</a:t>
          </a:r>
        </a:p>
      </xdr:txBody>
    </xdr:sp>
    <xdr:clientData fPrintsWithSheet="0"/>
  </xdr:twoCellAnchor>
  <xdr:twoCellAnchor>
    <xdr:from>
      <xdr:col>16</xdr:col>
      <xdr:colOff>133350</xdr:colOff>
      <xdr:row>49</xdr:row>
      <xdr:rowOff>123825</xdr:rowOff>
    </xdr:from>
    <xdr:to>
      <xdr:col>20</xdr:col>
      <xdr:colOff>352425</xdr:colOff>
      <xdr:row>50</xdr:row>
      <xdr:rowOff>180975</xdr:rowOff>
    </xdr:to>
    <xdr:sp macro="" textlink="">
      <xdr:nvSpPr>
        <xdr:cNvPr id="5" name="AutoShape 17">
          <a:extLst>
            <a:ext uri="{FF2B5EF4-FFF2-40B4-BE49-F238E27FC236}">
              <a16:creationId xmlns:a16="http://schemas.microsoft.com/office/drawing/2014/main" id="{00000000-0008-0000-0100-000005000000}"/>
            </a:ext>
          </a:extLst>
        </xdr:cNvPr>
        <xdr:cNvSpPr>
          <a:spLocks noChangeArrowheads="1"/>
        </xdr:cNvSpPr>
      </xdr:nvSpPr>
      <xdr:spPr bwMode="auto">
        <a:xfrm>
          <a:off x="10220325" y="10858500"/>
          <a:ext cx="1971675" cy="247650"/>
        </a:xfrm>
        <a:prstGeom prst="wedgeRoundRectCallout">
          <a:avLst>
            <a:gd name="adj1" fmla="val -29227"/>
            <a:gd name="adj2" fmla="val -12307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生産量増大などで増加させる</a:t>
          </a:r>
        </a:p>
      </xdr:txBody>
    </xdr:sp>
    <xdr:clientData fPrintsWithSheet="0"/>
  </xdr:twoCellAnchor>
  <xdr:twoCellAnchor>
    <xdr:from>
      <xdr:col>16</xdr:col>
      <xdr:colOff>38100</xdr:colOff>
      <xdr:row>46</xdr:row>
      <xdr:rowOff>19050</xdr:rowOff>
    </xdr:from>
    <xdr:to>
      <xdr:col>20</xdr:col>
      <xdr:colOff>381000</xdr:colOff>
      <xdr:row>46</xdr:row>
      <xdr:rowOff>266700</xdr:rowOff>
    </xdr:to>
    <xdr:sp macro="" textlink="">
      <xdr:nvSpPr>
        <xdr:cNvPr id="6" name="AutoShape 18">
          <a:extLst>
            <a:ext uri="{FF2B5EF4-FFF2-40B4-BE49-F238E27FC236}">
              <a16:creationId xmlns:a16="http://schemas.microsoft.com/office/drawing/2014/main" id="{00000000-0008-0000-0100-000006000000}"/>
            </a:ext>
          </a:extLst>
        </xdr:cNvPr>
        <xdr:cNvSpPr>
          <a:spLocks noChangeArrowheads="1"/>
        </xdr:cNvSpPr>
      </xdr:nvSpPr>
      <xdr:spPr bwMode="auto">
        <a:xfrm>
          <a:off x="10125075" y="9896475"/>
          <a:ext cx="2095500" cy="247650"/>
        </a:xfrm>
        <a:prstGeom prst="wedgeRoundRectCallout">
          <a:avLst>
            <a:gd name="adj1" fmla="val -28634"/>
            <a:gd name="adj2" fmla="val 8461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雇用導入・増員などで増加させる</a:t>
          </a:r>
        </a:p>
      </xdr:txBody>
    </xdr:sp>
    <xdr:clientData fPrintsWithSheet="0"/>
  </xdr:twoCellAnchor>
  <mc:AlternateContent xmlns:mc="http://schemas.openxmlformats.org/markup-compatibility/2006">
    <mc:Choice xmlns:a14="http://schemas.microsoft.com/office/drawing/2010/main" Requires="a14">
      <xdr:twoCellAnchor editAs="oneCell">
        <xdr:from>
          <xdr:col>8</xdr:col>
          <xdr:colOff>0</xdr:colOff>
          <xdr:row>109</xdr:row>
          <xdr:rowOff>0</xdr:rowOff>
        </xdr:from>
        <xdr:to>
          <xdr:col>8</xdr:col>
          <xdr:colOff>701040</xdr:colOff>
          <xdr:row>111</xdr:row>
          <xdr:rowOff>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108</xdr:row>
          <xdr:rowOff>152400</xdr:rowOff>
        </xdr:from>
        <xdr:to>
          <xdr:col>8</xdr:col>
          <xdr:colOff>586740</xdr:colOff>
          <xdr:row>110</xdr:row>
          <xdr:rowOff>53340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定率</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109</xdr:row>
          <xdr:rowOff>129540</xdr:rowOff>
        </xdr:from>
        <xdr:to>
          <xdr:col>8</xdr:col>
          <xdr:colOff>617220</xdr:colOff>
          <xdr:row>111</xdr:row>
          <xdr:rowOff>30480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xdr:row>
          <xdr:rowOff>0</xdr:rowOff>
        </xdr:from>
        <xdr:to>
          <xdr:col>18</xdr:col>
          <xdr:colOff>0</xdr:colOff>
          <xdr:row>3</xdr:row>
          <xdr:rowOff>0</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xdr:row>
          <xdr:rowOff>53340</xdr:rowOff>
        </xdr:from>
        <xdr:to>
          <xdr:col>17</xdr:col>
          <xdr:colOff>411480</xdr:colOff>
          <xdr:row>1</xdr:row>
          <xdr:rowOff>266700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作成中</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xdr:row>
          <xdr:rowOff>0</xdr:rowOff>
        </xdr:from>
        <xdr:to>
          <xdr:col>17</xdr:col>
          <xdr:colOff>411480</xdr:colOff>
          <xdr:row>2</xdr:row>
          <xdr:rowOff>198120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印刷時</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962/Desktop/&#9734;&#30003;&#35531;&#26360;&#19968;&#24335;&#26032;&#27096;&#24335;&#9734;&#12304;&#28187;&#20385;&#20767;&#21364;&#22793;&#26356;&#12305;H220212&#9313;&#65288;4&#26376;&#35469;&#23450;&#12363;&#12425;&#65289;&#20196;&#216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鏡"/>
      <sheetName val="2頁①②③"/>
      <sheetName val="3頁③④"/>
      <sheetName val="4頁⑤⑥⑦"/>
      <sheetName val="5頁(農業労力)"/>
      <sheetName val="④別紙"/>
      <sheetName val="個人収支"/>
      <sheetName val="(旧減価償却率）法人収支 "/>
      <sheetName val="分析"/>
      <sheetName val="個人収支記入の注意点"/>
      <sheetName val="個人フォロー"/>
      <sheetName val="法人フォロー"/>
    </sheetNames>
    <sheetDataSet>
      <sheetData sheetId="0"/>
      <sheetData sheetId="1">
        <row r="16">
          <cell r="J16">
            <v>6</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S98"/>
  <sheetViews>
    <sheetView showGridLines="0" view="pageBreakPreview" topLeftCell="A48" zoomScaleNormal="100" zoomScaleSheetLayoutView="100" workbookViewId="0">
      <selection activeCell="AL6" sqref="AL6"/>
    </sheetView>
  </sheetViews>
  <sheetFormatPr defaultColWidth="9.33203125" defaultRowHeight="14.4" x14ac:dyDescent="0.25"/>
  <cols>
    <col min="1" max="1" width="9.33203125" style="3"/>
    <col min="2" max="2" width="1.44140625" style="14" customWidth="1"/>
    <col min="3" max="20" width="5.44140625" style="3" customWidth="1"/>
    <col min="21" max="34" width="5.77734375" style="3" customWidth="1"/>
    <col min="35" max="35" width="2.33203125" style="3" customWidth="1"/>
    <col min="36" max="36" width="2.33203125" style="40" customWidth="1"/>
    <col min="37" max="37" width="13.77734375" style="3" customWidth="1"/>
    <col min="38" max="38" width="15.109375" style="3" customWidth="1"/>
    <col min="39" max="16384" width="9.33203125" style="3"/>
  </cols>
  <sheetData>
    <row r="1" spans="3:71" ht="20.100000000000001" hidden="1" customHeight="1" x14ac:dyDescent="0.25">
      <c r="D1" s="1"/>
      <c r="E1" s="1"/>
      <c r="F1" s="1"/>
      <c r="G1" s="1"/>
      <c r="Q1" s="1"/>
      <c r="T1" s="7"/>
      <c r="AG1" s="661"/>
      <c r="AH1" s="661"/>
    </row>
    <row r="2" spans="3:71" ht="20.100000000000001" customHeight="1" x14ac:dyDescent="0.25">
      <c r="C2" s="4"/>
      <c r="AC2" s="489"/>
      <c r="AD2" s="489"/>
      <c r="AE2" s="489"/>
      <c r="AF2" s="489"/>
      <c r="AG2" s="489"/>
      <c r="AH2" s="489"/>
      <c r="AK2" s="494"/>
    </row>
    <row r="3" spans="3:71" ht="20.100000000000001" customHeight="1" thickBot="1" x14ac:dyDescent="0.3">
      <c r="C3" s="664" t="s">
        <v>0</v>
      </c>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row>
    <row r="4" spans="3:71" ht="20.100000000000001" customHeight="1" thickBot="1" x14ac:dyDescent="0.3">
      <c r="T4" s="5"/>
      <c r="AC4" s="489"/>
      <c r="AD4" s="543" t="str">
        <f>AL4</f>
        <v>2026/ /</v>
      </c>
      <c r="AE4" s="544"/>
      <c r="AF4" s="544"/>
      <c r="AG4" s="544"/>
      <c r="AH4" s="544"/>
      <c r="AK4" s="486" t="s">
        <v>384</v>
      </c>
      <c r="AL4" s="498" t="s">
        <v>455</v>
      </c>
    </row>
    <row r="5" spans="3:71" ht="24.9" customHeight="1" thickBot="1" x14ac:dyDescent="0.3">
      <c r="C5" s="474" t="s">
        <v>383</v>
      </c>
      <c r="D5" s="668" t="s">
        <v>84</v>
      </c>
      <c r="E5" s="668"/>
      <c r="F5" s="668"/>
      <c r="G5" s="668"/>
      <c r="H5" s="668"/>
      <c r="I5" s="669"/>
      <c r="L5" s="672" t="s">
        <v>70</v>
      </c>
      <c r="M5" s="684" t="s">
        <v>71</v>
      </c>
      <c r="N5" s="685"/>
      <c r="O5" s="685"/>
      <c r="P5" s="686"/>
      <c r="Q5" s="690"/>
      <c r="R5" s="690"/>
      <c r="S5" s="690"/>
      <c r="T5" s="690"/>
      <c r="U5" s="690"/>
      <c r="V5" s="690"/>
      <c r="W5" s="690"/>
      <c r="X5" s="690"/>
      <c r="Y5" s="696"/>
      <c r="Z5" s="696"/>
      <c r="AA5" s="696"/>
      <c r="AB5" s="689" t="s">
        <v>66</v>
      </c>
      <c r="AC5" s="689"/>
      <c r="AD5" s="690"/>
      <c r="AE5" s="690"/>
      <c r="AF5" s="690"/>
      <c r="AG5" s="690"/>
      <c r="AH5" s="691"/>
      <c r="AI5" s="14"/>
      <c r="AK5" s="493" t="s">
        <v>388</v>
      </c>
      <c r="AL5" s="497">
        <v>13</v>
      </c>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row>
    <row r="6" spans="3:71" ht="24.9" customHeight="1" x14ac:dyDescent="0.25">
      <c r="C6" s="10"/>
      <c r="D6" s="670" t="s">
        <v>85</v>
      </c>
      <c r="E6" s="670"/>
      <c r="F6" s="670"/>
      <c r="G6" s="670"/>
      <c r="H6" s="670"/>
      <c r="I6" s="671"/>
      <c r="L6" s="673"/>
      <c r="M6" s="681" t="s">
        <v>72</v>
      </c>
      <c r="N6" s="682"/>
      <c r="O6" s="682"/>
      <c r="P6" s="683"/>
      <c r="Q6" s="748"/>
      <c r="R6" s="629"/>
      <c r="S6" s="629"/>
      <c r="T6" s="629"/>
      <c r="U6" s="629"/>
      <c r="V6" s="629"/>
      <c r="W6" s="629"/>
      <c r="X6" s="630"/>
      <c r="Y6" s="596" t="s">
        <v>2</v>
      </c>
      <c r="Z6" s="596"/>
      <c r="AA6" s="596"/>
      <c r="AB6" s="687"/>
      <c r="AC6" s="687"/>
      <c r="AD6" s="687"/>
      <c r="AE6" s="687"/>
      <c r="AF6" s="687"/>
      <c r="AG6" s="687"/>
      <c r="AH6" s="688"/>
      <c r="AI6" s="14"/>
      <c r="AK6" s="37"/>
      <c r="AL6" s="37"/>
      <c r="AN6" s="664"/>
      <c r="AO6" s="664"/>
      <c r="AP6" s="664"/>
      <c r="AQ6" s="664"/>
      <c r="AR6" s="664"/>
      <c r="AS6" s="664"/>
      <c r="AT6" s="664"/>
      <c r="AU6" s="664"/>
      <c r="AV6" s="664"/>
      <c r="AW6" s="664"/>
      <c r="AX6" s="664"/>
      <c r="AY6" s="664"/>
      <c r="AZ6" s="664"/>
      <c r="BA6" s="664"/>
      <c r="BB6" s="664"/>
      <c r="BC6" s="664"/>
      <c r="BD6" s="664"/>
      <c r="BE6" s="664"/>
      <c r="BF6" s="664"/>
      <c r="BG6" s="664"/>
      <c r="BH6" s="664"/>
      <c r="BI6" s="664"/>
      <c r="BJ6" s="664"/>
      <c r="BK6" s="664"/>
      <c r="BL6" s="664"/>
      <c r="BM6" s="664"/>
      <c r="BN6" s="664"/>
      <c r="BO6" s="664"/>
      <c r="BP6" s="664"/>
      <c r="BQ6" s="664"/>
      <c r="BR6" s="664"/>
      <c r="BS6" s="664"/>
    </row>
    <row r="7" spans="3:71" ht="24.9" customHeight="1" x14ac:dyDescent="0.25">
      <c r="C7" s="10"/>
      <c r="D7" s="670" t="s">
        <v>86</v>
      </c>
      <c r="E7" s="670"/>
      <c r="F7" s="670"/>
      <c r="G7" s="670"/>
      <c r="H7" s="670"/>
      <c r="I7" s="671"/>
      <c r="L7" s="673"/>
      <c r="M7" s="678" t="s">
        <v>81</v>
      </c>
      <c r="N7" s="679"/>
      <c r="O7" s="679"/>
      <c r="P7" s="680"/>
      <c r="Q7" s="748"/>
      <c r="R7" s="629"/>
      <c r="S7" s="629"/>
      <c r="T7" s="629"/>
      <c r="U7" s="629"/>
      <c r="V7" s="629"/>
      <c r="W7" s="629"/>
      <c r="X7" s="630"/>
      <c r="Y7" s="695" t="s">
        <v>75</v>
      </c>
      <c r="Z7" s="695"/>
      <c r="AA7" s="695"/>
      <c r="AB7" s="687"/>
      <c r="AC7" s="687"/>
      <c r="AD7" s="687"/>
      <c r="AE7" s="687"/>
      <c r="AF7" s="687"/>
      <c r="AG7" s="687"/>
      <c r="AH7" s="688"/>
      <c r="AI7" s="14"/>
      <c r="AK7" s="14"/>
      <c r="AN7" s="14"/>
      <c r="AO7" s="14"/>
      <c r="AP7" s="14"/>
      <c r="AQ7" s="14"/>
      <c r="AR7" s="14"/>
      <c r="AS7" s="14"/>
      <c r="AT7" s="14"/>
      <c r="AU7" s="14"/>
      <c r="AV7" s="14"/>
      <c r="AW7" s="14"/>
      <c r="AX7" s="14"/>
      <c r="AY7" s="14"/>
      <c r="AZ7" s="14"/>
      <c r="BA7" s="14"/>
      <c r="BB7" s="14"/>
      <c r="BC7" s="14"/>
      <c r="BD7" s="14"/>
      <c r="BE7" s="5"/>
      <c r="BF7" s="14"/>
      <c r="BG7" s="14"/>
      <c r="BH7" s="14"/>
      <c r="BI7" s="14"/>
      <c r="BJ7" s="14"/>
      <c r="BK7" s="14"/>
      <c r="BL7" s="14"/>
      <c r="BM7" s="14"/>
      <c r="BN7" s="14"/>
      <c r="BO7" s="14"/>
      <c r="BP7" s="14"/>
      <c r="BQ7" s="14"/>
      <c r="BR7" s="14"/>
      <c r="BS7" s="5"/>
    </row>
    <row r="8" spans="3:71" ht="24.9" customHeight="1" thickBot="1" x14ac:dyDescent="0.3">
      <c r="C8" s="11"/>
      <c r="D8" s="697" t="s">
        <v>1</v>
      </c>
      <c r="E8" s="697"/>
      <c r="F8" s="697"/>
      <c r="G8" s="697"/>
      <c r="H8" s="697"/>
      <c r="I8" s="698"/>
      <c r="L8" s="674"/>
      <c r="M8" s="675" t="s">
        <v>73</v>
      </c>
      <c r="N8" s="676"/>
      <c r="O8" s="676"/>
      <c r="P8" s="677"/>
      <c r="Q8" s="693"/>
      <c r="R8" s="692"/>
      <c r="S8" s="692"/>
      <c r="T8" s="692"/>
      <c r="U8" s="692"/>
      <c r="V8" s="692"/>
      <c r="W8" s="692"/>
      <c r="X8" s="692"/>
      <c r="Y8" s="692" t="s">
        <v>3</v>
      </c>
      <c r="Z8" s="692"/>
      <c r="AA8" s="692"/>
      <c r="AB8" s="692"/>
      <c r="AC8" s="692"/>
      <c r="AD8" s="692"/>
      <c r="AE8" s="692"/>
      <c r="AF8" s="692"/>
      <c r="AG8" s="692"/>
      <c r="AH8" s="694"/>
      <c r="AN8" s="8"/>
      <c r="AO8" s="762"/>
      <c r="AP8" s="762"/>
      <c r="AQ8" s="762"/>
      <c r="AR8" s="762"/>
      <c r="AS8" s="762"/>
      <c r="AT8" s="762"/>
      <c r="AU8" s="14"/>
      <c r="AV8" s="14"/>
      <c r="AW8" s="763"/>
      <c r="AX8" s="764"/>
      <c r="AY8" s="764"/>
      <c r="AZ8" s="764"/>
      <c r="BA8" s="764"/>
      <c r="BB8" s="764"/>
      <c r="BC8" s="764"/>
      <c r="BD8" s="764"/>
      <c r="BE8" s="764"/>
      <c r="BF8" s="764"/>
      <c r="BG8" s="764"/>
      <c r="BH8" s="764"/>
      <c r="BI8" s="764"/>
      <c r="BJ8" s="764"/>
      <c r="BK8" s="764"/>
      <c r="BL8" s="764"/>
      <c r="BM8" s="764"/>
      <c r="BN8" s="764"/>
      <c r="BO8" s="764"/>
      <c r="BP8" s="764"/>
      <c r="BQ8" s="764"/>
      <c r="BR8" s="764"/>
      <c r="BS8" s="764"/>
    </row>
    <row r="9" spans="3:71" ht="20.100000000000001" customHeight="1" x14ac:dyDescent="0.25">
      <c r="C9" s="8"/>
      <c r="D9" s="662"/>
      <c r="E9" s="662"/>
      <c r="F9" s="662"/>
      <c r="G9" s="662"/>
      <c r="H9" s="662"/>
      <c r="U9" s="6"/>
      <c r="AN9" s="8"/>
      <c r="AO9" s="765"/>
      <c r="AP9" s="765"/>
      <c r="AQ9" s="765"/>
      <c r="AR9" s="765"/>
      <c r="AS9" s="765"/>
      <c r="AT9" s="765"/>
      <c r="AU9" s="14"/>
      <c r="AV9" s="14"/>
      <c r="AW9" s="763"/>
      <c r="AX9" s="766"/>
      <c r="AY9" s="766"/>
      <c r="AZ9" s="766"/>
      <c r="BA9" s="766"/>
      <c r="BB9" s="764"/>
      <c r="BC9" s="764"/>
      <c r="BD9" s="764"/>
      <c r="BE9" s="764"/>
      <c r="BF9" s="764"/>
      <c r="BG9" s="764"/>
      <c r="BH9" s="764"/>
      <c r="BI9" s="764"/>
      <c r="BJ9" s="767"/>
      <c r="BK9" s="767"/>
      <c r="BL9" s="767"/>
      <c r="BM9" s="764"/>
      <c r="BN9" s="764"/>
      <c r="BO9" s="764"/>
      <c r="BP9" s="764"/>
      <c r="BQ9" s="764"/>
      <c r="BR9" s="764"/>
      <c r="BS9" s="764"/>
    </row>
    <row r="10" spans="3:71" ht="20.100000000000001" customHeight="1" thickBot="1" x14ac:dyDescent="0.3">
      <c r="C10" s="663" t="s">
        <v>12</v>
      </c>
      <c r="D10" s="663"/>
      <c r="E10" s="663"/>
      <c r="F10" s="663"/>
      <c r="G10" s="663"/>
      <c r="H10" s="663"/>
      <c r="I10" s="663"/>
      <c r="J10" s="663"/>
      <c r="K10" s="663"/>
      <c r="L10" s="663"/>
      <c r="M10" s="663"/>
      <c r="N10" s="663"/>
      <c r="O10" s="663"/>
      <c r="P10" s="663"/>
      <c r="Q10" s="663"/>
      <c r="R10" s="663"/>
      <c r="S10" s="663"/>
      <c r="T10" s="663"/>
      <c r="U10" s="663"/>
      <c r="V10" s="663"/>
      <c r="W10" s="663"/>
      <c r="X10" s="663"/>
      <c r="Y10" s="663"/>
      <c r="Z10" s="663"/>
      <c r="AA10" s="663"/>
      <c r="AB10" s="663"/>
      <c r="AC10" s="663"/>
      <c r="AD10" s="663"/>
      <c r="AE10" s="663"/>
      <c r="AF10" s="663"/>
      <c r="AG10" s="663"/>
      <c r="AH10" s="663"/>
      <c r="AN10" s="8"/>
      <c r="AO10" s="765"/>
      <c r="AP10" s="765"/>
      <c r="AQ10" s="765"/>
      <c r="AR10" s="765"/>
      <c r="AS10" s="765"/>
      <c r="AT10" s="765"/>
      <c r="AU10" s="14"/>
      <c r="AV10" s="14"/>
      <c r="AW10" s="763"/>
      <c r="AX10" s="763"/>
      <c r="AY10" s="764"/>
      <c r="AZ10" s="764"/>
      <c r="BA10" s="764"/>
      <c r="BB10" s="768"/>
      <c r="BC10" s="768"/>
      <c r="BD10" s="768"/>
      <c r="BE10" s="768"/>
      <c r="BF10" s="768"/>
      <c r="BG10" s="768"/>
      <c r="BH10" s="768"/>
      <c r="BI10" s="768"/>
      <c r="BJ10" s="769"/>
      <c r="BK10" s="769"/>
      <c r="BL10" s="769"/>
      <c r="BM10" s="764"/>
      <c r="BN10" s="764"/>
      <c r="BO10" s="764"/>
      <c r="BP10" s="764"/>
      <c r="BQ10" s="764"/>
      <c r="BR10" s="764"/>
      <c r="BS10" s="764"/>
    </row>
    <row r="11" spans="3:71" ht="30" customHeight="1" thickBot="1" x14ac:dyDescent="0.3">
      <c r="C11" s="665" t="s">
        <v>13</v>
      </c>
      <c r="D11" s="666"/>
      <c r="E11" s="666"/>
      <c r="F11" s="666"/>
      <c r="G11" s="666"/>
      <c r="H11" s="666"/>
      <c r="I11" s="666"/>
      <c r="J11" s="666"/>
      <c r="K11" s="666"/>
      <c r="L11" s="666"/>
      <c r="M11" s="666"/>
      <c r="N11" s="666"/>
      <c r="O11" s="666"/>
      <c r="P11" s="666"/>
      <c r="Q11" s="666">
        <v>1</v>
      </c>
      <c r="R11" s="666"/>
      <c r="S11" s="666"/>
      <c r="T11" s="666"/>
      <c r="U11" s="666"/>
      <c r="V11" s="666"/>
      <c r="W11" s="666"/>
      <c r="X11" s="666"/>
      <c r="Y11" s="666"/>
      <c r="Z11" s="666"/>
      <c r="AA11" s="666"/>
      <c r="AB11" s="666"/>
      <c r="AC11" s="666"/>
      <c r="AD11" s="666"/>
      <c r="AE11" s="666"/>
      <c r="AF11" s="666"/>
      <c r="AG11" s="666"/>
      <c r="AH11" s="667"/>
      <c r="AN11" s="8"/>
      <c r="AO11" s="765"/>
      <c r="AP11" s="765"/>
      <c r="AQ11" s="765"/>
      <c r="AR11" s="765"/>
      <c r="AS11" s="765"/>
      <c r="AT11" s="765"/>
      <c r="AU11" s="14"/>
      <c r="AV11" s="14"/>
      <c r="AW11" s="763"/>
      <c r="AX11" s="770"/>
      <c r="AY11" s="770"/>
      <c r="AZ11" s="770"/>
      <c r="BA11" s="770"/>
      <c r="BB11" s="764" t="s">
        <v>74</v>
      </c>
      <c r="BC11" s="764"/>
      <c r="BD11" s="764"/>
      <c r="BE11" s="764"/>
      <c r="BF11" s="764"/>
      <c r="BG11" s="764"/>
      <c r="BH11" s="764"/>
      <c r="BI11" s="764"/>
      <c r="BJ11" s="764"/>
      <c r="BK11" s="764"/>
      <c r="BL11" s="764"/>
      <c r="BM11" s="764"/>
      <c r="BN11" s="764"/>
      <c r="BO11" s="764"/>
      <c r="BP11" s="764"/>
      <c r="BQ11" s="764"/>
      <c r="BR11" s="764"/>
      <c r="BS11" s="764"/>
    </row>
    <row r="12" spans="3:71" ht="24.9" customHeight="1" thickBot="1" x14ac:dyDescent="0.3">
      <c r="C12" s="648" t="s">
        <v>22</v>
      </c>
      <c r="D12" s="649"/>
      <c r="E12" s="649"/>
      <c r="F12" s="649"/>
      <c r="G12" s="649"/>
      <c r="H12" s="649"/>
      <c r="I12" s="649"/>
      <c r="J12" s="649"/>
      <c r="K12" s="649"/>
      <c r="L12" s="649"/>
      <c r="M12" s="649"/>
      <c r="N12" s="649"/>
      <c r="O12" s="649"/>
      <c r="P12" s="649"/>
      <c r="Q12" s="649"/>
      <c r="R12" s="649"/>
      <c r="S12" s="649"/>
      <c r="T12" s="649"/>
      <c r="U12" s="649"/>
      <c r="V12" s="649"/>
      <c r="W12" s="649"/>
      <c r="X12" s="649"/>
      <c r="Y12" s="649"/>
      <c r="Z12" s="649"/>
      <c r="AA12" s="649"/>
      <c r="AB12" s="649"/>
      <c r="AC12" s="649"/>
      <c r="AD12" s="649"/>
      <c r="AE12" s="649"/>
      <c r="AF12" s="649"/>
      <c r="AG12" s="649"/>
      <c r="AH12" s="650"/>
      <c r="AN12" s="8"/>
      <c r="AO12" s="662"/>
      <c r="AP12" s="662"/>
      <c r="AQ12" s="662"/>
      <c r="AR12" s="662"/>
      <c r="AS12" s="662"/>
      <c r="AT12" s="14"/>
      <c r="AU12" s="14"/>
      <c r="AV12" s="14"/>
      <c r="AW12" s="14"/>
      <c r="AX12" s="14"/>
      <c r="AY12" s="14"/>
      <c r="AZ12" s="14"/>
      <c r="BA12" s="14"/>
      <c r="BB12" s="14"/>
      <c r="BC12" s="14"/>
      <c r="BD12" s="14"/>
      <c r="BE12" s="14"/>
      <c r="BF12" s="6"/>
      <c r="BG12" s="14"/>
      <c r="BH12" s="14"/>
      <c r="BI12" s="14"/>
      <c r="BJ12" s="14"/>
      <c r="BK12" s="14"/>
      <c r="BL12" s="14"/>
      <c r="BM12" s="14"/>
      <c r="BN12" s="14"/>
      <c r="BO12" s="14"/>
      <c r="BP12" s="14"/>
      <c r="BQ12" s="14"/>
      <c r="BR12" s="14"/>
      <c r="BS12" s="14"/>
    </row>
    <row r="13" spans="3:71" ht="20.100000000000001" customHeight="1" x14ac:dyDescent="0.25">
      <c r="C13" s="651" t="s">
        <v>18</v>
      </c>
      <c r="D13" s="652"/>
      <c r="E13" s="652"/>
      <c r="F13" s="652"/>
      <c r="G13" s="652"/>
      <c r="H13" s="652"/>
      <c r="I13" s="652"/>
      <c r="J13" s="652"/>
      <c r="K13" s="652"/>
      <c r="L13" s="652"/>
      <c r="M13" s="652"/>
      <c r="N13" s="652"/>
      <c r="O13" s="652"/>
      <c r="P13" s="652"/>
      <c r="Q13" s="652"/>
      <c r="R13" s="652"/>
      <c r="S13" s="652"/>
      <c r="T13" s="652"/>
      <c r="U13" s="652"/>
      <c r="V13" s="652"/>
      <c r="W13" s="652"/>
      <c r="X13" s="652"/>
      <c r="Y13" s="652"/>
      <c r="Z13" s="652"/>
      <c r="AA13" s="652"/>
      <c r="AB13" s="652"/>
      <c r="AC13" s="652"/>
      <c r="AD13" s="652"/>
      <c r="AE13" s="652"/>
      <c r="AF13" s="652"/>
      <c r="AG13" s="652"/>
      <c r="AH13" s="653"/>
      <c r="AN13" s="663"/>
      <c r="AO13" s="663"/>
      <c r="AP13" s="663"/>
      <c r="AQ13" s="663"/>
      <c r="AR13" s="663"/>
      <c r="AS13" s="663"/>
      <c r="AT13" s="663"/>
      <c r="AU13" s="663"/>
      <c r="AV13" s="663"/>
      <c r="AW13" s="663"/>
      <c r="AX13" s="663"/>
      <c r="AY13" s="663"/>
      <c r="AZ13" s="663"/>
      <c r="BA13" s="663"/>
      <c r="BB13" s="663"/>
      <c r="BC13" s="663"/>
      <c r="BD13" s="663"/>
      <c r="BE13" s="663"/>
      <c r="BF13" s="663"/>
      <c r="BG13" s="663"/>
      <c r="BH13" s="663"/>
      <c r="BI13" s="663"/>
      <c r="BJ13" s="663"/>
      <c r="BK13" s="663"/>
      <c r="BL13" s="663"/>
      <c r="BM13" s="663"/>
      <c r="BN13" s="663"/>
      <c r="BO13" s="663"/>
      <c r="BP13" s="663"/>
      <c r="BQ13" s="663"/>
      <c r="BR13" s="663"/>
      <c r="BS13" s="663"/>
    </row>
    <row r="14" spans="3:71" ht="20.100000000000001" customHeight="1" x14ac:dyDescent="0.25">
      <c r="C14" s="607" t="s">
        <v>14</v>
      </c>
      <c r="D14" s="594"/>
      <c r="E14" s="594"/>
      <c r="F14" s="594"/>
      <c r="G14" s="594"/>
      <c r="H14" s="594"/>
      <c r="I14" s="594"/>
      <c r="J14" s="594"/>
      <c r="K14" s="594"/>
      <c r="L14" s="594"/>
      <c r="M14" s="594"/>
      <c r="N14" s="594"/>
      <c r="O14" s="594"/>
      <c r="P14" s="594"/>
      <c r="Q14" s="594"/>
      <c r="R14" s="647"/>
      <c r="S14" s="657" t="s">
        <v>391</v>
      </c>
      <c r="T14" s="658"/>
      <c r="U14" s="658"/>
      <c r="V14" s="658"/>
      <c r="W14" s="658"/>
      <c r="X14" s="658"/>
      <c r="Y14" s="658"/>
      <c r="Z14" s="38" t="s">
        <v>389</v>
      </c>
      <c r="AA14" s="479">
        <f>AL5</f>
        <v>13</v>
      </c>
      <c r="AB14" s="38" t="s">
        <v>390</v>
      </c>
      <c r="AC14" s="38"/>
      <c r="AD14" s="38"/>
      <c r="AE14" s="38"/>
      <c r="AF14" s="38"/>
      <c r="AG14" s="38"/>
      <c r="AH14" s="39"/>
      <c r="AN14" s="661"/>
      <c r="AO14" s="661"/>
      <c r="AP14" s="661"/>
      <c r="AQ14" s="661"/>
      <c r="AR14" s="661"/>
      <c r="AS14" s="661"/>
      <c r="AT14" s="661"/>
      <c r="AU14" s="661"/>
      <c r="AV14" s="661"/>
      <c r="AW14" s="661"/>
      <c r="AX14" s="661"/>
      <c r="AY14" s="661"/>
      <c r="AZ14" s="661"/>
      <c r="BA14" s="661"/>
      <c r="BB14" s="661"/>
      <c r="BC14" s="661"/>
      <c r="BD14" s="661"/>
      <c r="BE14" s="661"/>
      <c r="BF14" s="661"/>
      <c r="BG14" s="661"/>
      <c r="BH14" s="661"/>
      <c r="BI14" s="661"/>
      <c r="BJ14" s="661"/>
      <c r="BK14" s="661"/>
      <c r="BL14" s="661"/>
      <c r="BM14" s="661"/>
      <c r="BN14" s="661"/>
      <c r="BO14" s="661"/>
      <c r="BP14" s="661"/>
      <c r="BQ14" s="661"/>
      <c r="BR14" s="661"/>
      <c r="BS14" s="661"/>
    </row>
    <row r="15" spans="3:71" ht="20.100000000000001" customHeight="1" x14ac:dyDescent="0.25">
      <c r="C15" s="659" t="s">
        <v>402</v>
      </c>
      <c r="D15" s="660"/>
      <c r="E15" s="660"/>
      <c r="F15" s="660"/>
      <c r="G15" s="660"/>
      <c r="H15" s="660"/>
      <c r="I15" s="660"/>
      <c r="J15" s="660"/>
      <c r="K15" s="660"/>
      <c r="L15" s="660"/>
      <c r="M15" s="660"/>
      <c r="N15" s="660"/>
      <c r="O15" s="660"/>
      <c r="P15" s="637" t="s">
        <v>65</v>
      </c>
      <c r="Q15" s="637"/>
      <c r="R15" s="638"/>
      <c r="S15" s="659" t="s">
        <v>402</v>
      </c>
      <c r="T15" s="660"/>
      <c r="U15" s="660"/>
      <c r="V15" s="660"/>
      <c r="W15" s="660"/>
      <c r="X15" s="660"/>
      <c r="Y15" s="660"/>
      <c r="Z15" s="660"/>
      <c r="AA15" s="660"/>
      <c r="AB15" s="660"/>
      <c r="AC15" s="660"/>
      <c r="AD15" s="660"/>
      <c r="AE15" s="660"/>
      <c r="AF15" s="637" t="s">
        <v>65</v>
      </c>
      <c r="AG15" s="637"/>
      <c r="AH15" s="638"/>
      <c r="AN15" s="773"/>
      <c r="AO15" s="773"/>
      <c r="AP15" s="773"/>
      <c r="AQ15" s="773"/>
      <c r="AR15" s="773"/>
      <c r="AS15" s="773"/>
      <c r="AT15" s="773"/>
      <c r="AU15" s="773"/>
      <c r="AV15" s="773"/>
      <c r="AW15" s="773"/>
      <c r="AX15" s="773"/>
      <c r="AY15" s="773"/>
      <c r="AZ15" s="773"/>
      <c r="BA15" s="773"/>
      <c r="BB15" s="773"/>
      <c r="BC15" s="773"/>
      <c r="BD15" s="773"/>
      <c r="BE15" s="773"/>
      <c r="BF15" s="773"/>
      <c r="BG15" s="773"/>
      <c r="BH15" s="773"/>
      <c r="BI15" s="773"/>
      <c r="BJ15" s="773"/>
      <c r="BK15" s="773"/>
      <c r="BL15" s="773"/>
      <c r="BM15" s="773"/>
      <c r="BN15" s="773"/>
      <c r="BO15" s="773"/>
      <c r="BP15" s="773"/>
      <c r="BQ15" s="773"/>
      <c r="BR15" s="773"/>
      <c r="BS15" s="773"/>
    </row>
    <row r="16" spans="3:71" ht="20.100000000000001" customHeight="1" x14ac:dyDescent="0.25">
      <c r="C16" s="641" t="s">
        <v>439</v>
      </c>
      <c r="D16" s="642"/>
      <c r="E16" s="642"/>
      <c r="F16" s="642"/>
      <c r="G16" s="642"/>
      <c r="H16" s="642"/>
      <c r="I16" s="642"/>
      <c r="J16" s="642"/>
      <c r="K16" s="642"/>
      <c r="L16" s="642"/>
      <c r="M16" s="642"/>
      <c r="N16" s="642"/>
      <c r="O16" s="642"/>
      <c r="P16" s="639"/>
      <c r="Q16" s="639"/>
      <c r="R16" s="640"/>
      <c r="S16" s="641" t="s">
        <v>440</v>
      </c>
      <c r="T16" s="642"/>
      <c r="U16" s="642"/>
      <c r="V16" s="642"/>
      <c r="W16" s="642"/>
      <c r="X16" s="642"/>
      <c r="Y16" s="642"/>
      <c r="Z16" s="642"/>
      <c r="AA16" s="642"/>
      <c r="AB16" s="642"/>
      <c r="AC16" s="642"/>
      <c r="AD16" s="642"/>
      <c r="AE16" s="642"/>
      <c r="AF16" s="639"/>
      <c r="AG16" s="639"/>
      <c r="AH16" s="640"/>
      <c r="AN16" s="663"/>
      <c r="AO16" s="663"/>
      <c r="AP16" s="663"/>
      <c r="AQ16" s="663"/>
      <c r="AR16" s="663"/>
      <c r="AS16" s="663"/>
      <c r="AT16" s="663"/>
      <c r="AU16" s="663"/>
      <c r="AV16" s="663"/>
      <c r="AW16" s="663"/>
      <c r="AX16" s="663"/>
      <c r="AY16" s="663"/>
      <c r="AZ16" s="663"/>
      <c r="BA16" s="663"/>
      <c r="BB16" s="663"/>
      <c r="BC16" s="663"/>
      <c r="BD16" s="663"/>
      <c r="BE16" s="663"/>
      <c r="BF16" s="663"/>
      <c r="BG16" s="663"/>
      <c r="BH16" s="663"/>
      <c r="BI16" s="663"/>
      <c r="BJ16" s="663"/>
      <c r="BK16" s="663"/>
      <c r="BL16" s="663"/>
      <c r="BM16" s="663"/>
      <c r="BN16" s="663"/>
      <c r="BO16" s="663"/>
      <c r="BP16" s="663"/>
      <c r="BQ16" s="663"/>
      <c r="BR16" s="663"/>
      <c r="BS16" s="663"/>
    </row>
    <row r="17" spans="3:71" ht="20.100000000000001" customHeight="1" thickBot="1" x14ac:dyDescent="0.3">
      <c r="C17" s="654" t="s">
        <v>33</v>
      </c>
      <c r="D17" s="655"/>
      <c r="E17" s="655"/>
      <c r="F17" s="655"/>
      <c r="G17" s="655"/>
      <c r="H17" s="655"/>
      <c r="I17" s="655"/>
      <c r="J17" s="655"/>
      <c r="K17" s="655"/>
      <c r="L17" s="655"/>
      <c r="M17" s="655"/>
      <c r="N17" s="655"/>
      <c r="O17" s="655"/>
      <c r="P17" s="655"/>
      <c r="Q17" s="655"/>
      <c r="R17" s="656"/>
      <c r="S17" s="654" t="s">
        <v>33</v>
      </c>
      <c r="T17" s="655"/>
      <c r="U17" s="655"/>
      <c r="V17" s="655"/>
      <c r="W17" s="655"/>
      <c r="X17" s="655"/>
      <c r="Y17" s="655"/>
      <c r="Z17" s="655"/>
      <c r="AA17" s="655"/>
      <c r="AB17" s="655"/>
      <c r="AC17" s="655"/>
      <c r="AD17" s="655"/>
      <c r="AE17" s="655"/>
      <c r="AF17" s="655"/>
      <c r="AG17" s="655"/>
      <c r="AH17" s="656"/>
      <c r="AK17" s="40"/>
      <c r="AN17" s="661"/>
      <c r="AO17" s="661"/>
      <c r="AP17" s="661"/>
      <c r="AQ17" s="661"/>
      <c r="AR17" s="661"/>
      <c r="AS17" s="661"/>
      <c r="AT17" s="661"/>
      <c r="AU17" s="661"/>
      <c r="AV17" s="661"/>
      <c r="AW17" s="661"/>
      <c r="AX17" s="661"/>
      <c r="AY17" s="661"/>
      <c r="AZ17" s="661"/>
      <c r="BA17" s="661"/>
      <c r="BB17" s="661"/>
      <c r="BC17" s="661"/>
      <c r="BD17" s="774"/>
      <c r="BE17" s="774"/>
      <c r="BF17" s="774"/>
      <c r="BG17" s="774"/>
      <c r="BH17" s="774"/>
      <c r="BI17" s="774"/>
      <c r="BJ17" s="774"/>
      <c r="BK17" s="774"/>
      <c r="BL17" s="774"/>
      <c r="BM17" s="774"/>
      <c r="BN17" s="774"/>
      <c r="BO17" s="774"/>
      <c r="BP17" s="774"/>
      <c r="BQ17" s="774"/>
      <c r="BR17" s="774"/>
      <c r="BS17" s="774"/>
    </row>
    <row r="18" spans="3:71" ht="20.100000000000001" customHeight="1" x14ac:dyDescent="0.25">
      <c r="C18" s="643" t="s">
        <v>35</v>
      </c>
      <c r="D18" s="644"/>
      <c r="E18" s="644"/>
      <c r="F18" s="644"/>
      <c r="G18" s="644"/>
      <c r="H18" s="644"/>
      <c r="I18" s="644"/>
      <c r="J18" s="644"/>
      <c r="K18" s="644"/>
      <c r="L18" s="644"/>
      <c r="M18" s="644"/>
      <c r="N18" s="644"/>
      <c r="O18" s="644"/>
      <c r="P18" s="644"/>
      <c r="Q18" s="644"/>
      <c r="R18" s="644"/>
      <c r="S18" s="644"/>
      <c r="T18" s="644"/>
      <c r="U18" s="644"/>
      <c r="V18" s="644"/>
      <c r="W18" s="644"/>
      <c r="X18" s="644"/>
      <c r="Y18" s="644"/>
      <c r="Z18" s="644"/>
      <c r="AA18" s="644"/>
      <c r="AB18" s="645"/>
      <c r="AC18" s="645"/>
      <c r="AD18" s="645"/>
      <c r="AE18" s="645"/>
      <c r="AF18" s="645"/>
      <c r="AG18" s="644"/>
      <c r="AH18" s="646"/>
      <c r="AN18" s="642"/>
      <c r="AO18" s="642"/>
      <c r="AP18" s="642"/>
      <c r="AQ18" s="642"/>
      <c r="AR18" s="642"/>
      <c r="AS18" s="642"/>
      <c r="AT18" s="642"/>
      <c r="AU18" s="642"/>
      <c r="AV18" s="642"/>
      <c r="AW18" s="642"/>
      <c r="AX18" s="642"/>
      <c r="AY18" s="642"/>
      <c r="AZ18" s="642"/>
      <c r="BA18" s="639"/>
      <c r="BB18" s="639"/>
      <c r="BC18" s="639"/>
      <c r="BD18" s="642"/>
      <c r="BE18" s="642"/>
      <c r="BF18" s="642"/>
      <c r="BG18" s="642"/>
      <c r="BH18" s="642"/>
      <c r="BI18" s="642"/>
      <c r="BJ18" s="642"/>
      <c r="BK18" s="642"/>
      <c r="BL18" s="642"/>
      <c r="BM18" s="642"/>
      <c r="BN18" s="642"/>
      <c r="BO18" s="642"/>
      <c r="BP18" s="642"/>
      <c r="BQ18" s="639"/>
      <c r="BR18" s="639"/>
      <c r="BS18" s="639"/>
    </row>
    <row r="19" spans="3:71" ht="20.100000000000001" customHeight="1" x14ac:dyDescent="0.25">
      <c r="C19" s="20"/>
      <c r="D19" s="21"/>
      <c r="E19" s="21"/>
      <c r="F19" s="21"/>
      <c r="G19" s="21"/>
      <c r="H19" s="22"/>
      <c r="I19" s="596" t="s">
        <v>32</v>
      </c>
      <c r="J19" s="596"/>
      <c r="K19" s="596"/>
      <c r="L19" s="596"/>
      <c r="M19" s="616" t="s">
        <v>392</v>
      </c>
      <c r="N19" s="617"/>
      <c r="O19" s="478">
        <f>AL5</f>
        <v>13</v>
      </c>
      <c r="P19" s="477" t="s">
        <v>390</v>
      </c>
      <c r="Q19" s="613"/>
      <c r="R19" s="614"/>
      <c r="S19" s="614"/>
      <c r="T19" s="614"/>
      <c r="U19" s="614"/>
      <c r="V19" s="615"/>
      <c r="W19" s="597" t="s">
        <v>25</v>
      </c>
      <c r="X19" s="597"/>
      <c r="Y19" s="597"/>
      <c r="Z19" s="597"/>
      <c r="AA19" s="616" t="s">
        <v>392</v>
      </c>
      <c r="AB19" s="617"/>
      <c r="AC19" s="478">
        <f>AL5</f>
        <v>13</v>
      </c>
      <c r="AD19" s="477" t="s">
        <v>390</v>
      </c>
      <c r="AE19" s="861" t="s">
        <v>26</v>
      </c>
      <c r="AF19" s="631"/>
      <c r="AG19" s="585"/>
      <c r="AH19" s="582" t="s">
        <v>385</v>
      </c>
      <c r="AN19" s="642"/>
      <c r="AO19" s="642"/>
      <c r="AP19" s="642"/>
      <c r="AQ19" s="642"/>
      <c r="AR19" s="642"/>
      <c r="AS19" s="642"/>
      <c r="AT19" s="642"/>
      <c r="AU19" s="642"/>
      <c r="AV19" s="642"/>
      <c r="AW19" s="642"/>
      <c r="AX19" s="642"/>
      <c r="AY19" s="642"/>
      <c r="AZ19" s="642"/>
      <c r="BA19" s="639"/>
      <c r="BB19" s="639"/>
      <c r="BC19" s="639"/>
      <c r="BD19" s="642"/>
      <c r="BE19" s="642"/>
      <c r="BF19" s="642"/>
      <c r="BG19" s="642"/>
      <c r="BH19" s="642"/>
      <c r="BI19" s="642"/>
      <c r="BJ19" s="642"/>
      <c r="BK19" s="642"/>
      <c r="BL19" s="642"/>
      <c r="BM19" s="642"/>
      <c r="BN19" s="642"/>
      <c r="BO19" s="642"/>
      <c r="BP19" s="642"/>
      <c r="BQ19" s="639"/>
      <c r="BR19" s="639"/>
      <c r="BS19" s="639"/>
    </row>
    <row r="20" spans="3:71" s="14" customFormat="1" ht="30" customHeight="1" x14ac:dyDescent="0.25">
      <c r="C20" s="699" t="s">
        <v>31</v>
      </c>
      <c r="D20" s="700"/>
      <c r="E20" s="700"/>
      <c r="F20" s="700"/>
      <c r="G20" s="700"/>
      <c r="H20" s="701"/>
      <c r="I20" s="578" t="e">
        <f>収支計画!I51/10</f>
        <v>#VALUE!</v>
      </c>
      <c r="J20" s="579"/>
      <c r="K20" s="579"/>
      <c r="L20" s="475" t="s">
        <v>387</v>
      </c>
      <c r="M20" s="578" t="e">
        <f>収支計画!O51/10</f>
        <v>#VALUE!</v>
      </c>
      <c r="N20" s="579"/>
      <c r="O20" s="579"/>
      <c r="P20" s="475" t="s">
        <v>387</v>
      </c>
      <c r="Q20" s="598" t="s">
        <v>38</v>
      </c>
      <c r="R20" s="599"/>
      <c r="S20" s="599"/>
      <c r="T20" s="599"/>
      <c r="U20" s="599"/>
      <c r="V20" s="600"/>
      <c r="W20" s="588"/>
      <c r="X20" s="589"/>
      <c r="Y20" s="589"/>
      <c r="Z20" s="475" t="s">
        <v>386</v>
      </c>
      <c r="AA20" s="588"/>
      <c r="AB20" s="589"/>
      <c r="AC20" s="589"/>
      <c r="AD20" s="475" t="s">
        <v>386</v>
      </c>
      <c r="AE20" s="861"/>
      <c r="AF20" s="631"/>
      <c r="AG20" s="586"/>
      <c r="AH20" s="583"/>
      <c r="AJ20" s="40"/>
      <c r="AN20" s="776"/>
      <c r="AO20" s="776"/>
      <c r="AP20" s="776"/>
      <c r="AQ20" s="776"/>
      <c r="AR20" s="776"/>
      <c r="AS20" s="776"/>
      <c r="AT20" s="776"/>
      <c r="AU20" s="776"/>
      <c r="AV20" s="776"/>
      <c r="AW20" s="776"/>
      <c r="AX20" s="776"/>
      <c r="AY20" s="776"/>
      <c r="AZ20" s="776"/>
      <c r="BA20" s="776"/>
      <c r="BB20" s="776"/>
      <c r="BC20" s="776"/>
      <c r="BD20" s="776"/>
      <c r="BE20" s="776"/>
      <c r="BF20" s="776"/>
      <c r="BG20" s="776"/>
      <c r="BH20" s="776"/>
      <c r="BI20" s="776"/>
      <c r="BJ20" s="776"/>
      <c r="BK20" s="776"/>
      <c r="BL20" s="776"/>
      <c r="BM20" s="776"/>
      <c r="BN20" s="776"/>
      <c r="BO20" s="776"/>
      <c r="BP20" s="776"/>
      <c r="BQ20" s="776"/>
      <c r="BR20" s="776"/>
      <c r="BS20" s="776"/>
    </row>
    <row r="21" spans="3:71" s="14" customFormat="1" ht="30" customHeight="1" thickBot="1" x14ac:dyDescent="0.3">
      <c r="C21" s="23"/>
      <c r="D21" s="702" t="s">
        <v>34</v>
      </c>
      <c r="E21" s="703"/>
      <c r="F21" s="703"/>
      <c r="G21" s="703"/>
      <c r="H21" s="704"/>
      <c r="I21" s="580" t="e">
        <f>I20/AG19</f>
        <v>#VALUE!</v>
      </c>
      <c r="J21" s="581"/>
      <c r="K21" s="581"/>
      <c r="L21" s="476" t="s">
        <v>387</v>
      </c>
      <c r="M21" s="580" t="e">
        <f>M20/AG19</f>
        <v>#VALUE!</v>
      </c>
      <c r="N21" s="581"/>
      <c r="O21" s="581"/>
      <c r="P21" s="476" t="s">
        <v>387</v>
      </c>
      <c r="Q21" s="9"/>
      <c r="R21" s="702" t="s">
        <v>37</v>
      </c>
      <c r="S21" s="703"/>
      <c r="T21" s="703"/>
      <c r="U21" s="703"/>
      <c r="V21" s="704"/>
      <c r="W21" s="580" t="e">
        <f>W20/AG19</f>
        <v>#DIV/0!</v>
      </c>
      <c r="X21" s="581"/>
      <c r="Y21" s="581"/>
      <c r="Z21" s="476" t="s">
        <v>386</v>
      </c>
      <c r="AA21" s="580" t="e">
        <f>AA20/AG19</f>
        <v>#DIV/0!</v>
      </c>
      <c r="AB21" s="581"/>
      <c r="AC21" s="581"/>
      <c r="AD21" s="476" t="s">
        <v>386</v>
      </c>
      <c r="AE21" s="862"/>
      <c r="AF21" s="863"/>
      <c r="AG21" s="587"/>
      <c r="AH21" s="584"/>
      <c r="AJ21" s="40"/>
      <c r="AN21" s="777"/>
      <c r="AO21" s="777"/>
      <c r="AP21" s="777"/>
      <c r="AQ21" s="777"/>
      <c r="AR21" s="777"/>
      <c r="AS21" s="777"/>
      <c r="AT21" s="777"/>
      <c r="AU21" s="777"/>
      <c r="AV21" s="777"/>
      <c r="AW21" s="777"/>
      <c r="AX21" s="777"/>
      <c r="AY21" s="777"/>
      <c r="AZ21" s="777"/>
      <c r="BA21" s="777"/>
      <c r="BB21" s="777"/>
      <c r="BC21" s="777"/>
      <c r="BD21" s="777"/>
      <c r="BE21" s="777"/>
      <c r="BF21" s="777"/>
      <c r="BG21" s="777"/>
      <c r="BH21" s="777"/>
      <c r="BI21" s="777"/>
      <c r="BJ21" s="777"/>
      <c r="BK21" s="777"/>
      <c r="BL21" s="777"/>
      <c r="BM21" s="777"/>
      <c r="BN21" s="777"/>
      <c r="BO21" s="777"/>
      <c r="BP21" s="777"/>
      <c r="BQ21" s="777"/>
      <c r="BR21" s="777"/>
      <c r="BS21" s="777"/>
    </row>
    <row r="22" spans="3:71" ht="20.100000000000001" customHeight="1" thickBot="1" x14ac:dyDescent="0.3">
      <c r="C22" s="590" t="s">
        <v>24</v>
      </c>
      <c r="D22" s="591"/>
      <c r="E22" s="591"/>
      <c r="F22" s="591"/>
      <c r="G22" s="591"/>
      <c r="H22" s="591"/>
      <c r="I22" s="591"/>
      <c r="J22" s="591"/>
      <c r="K22" s="591"/>
      <c r="L22" s="591"/>
      <c r="M22" s="591"/>
      <c r="N22" s="591"/>
      <c r="O22" s="591"/>
      <c r="P22" s="591"/>
      <c r="Q22" s="591"/>
      <c r="R22" s="591"/>
      <c r="S22" s="591"/>
      <c r="T22" s="591"/>
      <c r="U22" s="591"/>
      <c r="V22" s="591"/>
      <c r="W22" s="591"/>
      <c r="X22" s="591"/>
      <c r="Y22" s="591"/>
      <c r="Z22" s="591"/>
      <c r="AA22" s="591"/>
      <c r="AB22" s="591"/>
      <c r="AC22" s="591"/>
      <c r="AD22" s="591"/>
      <c r="AE22" s="591"/>
      <c r="AF22" s="591"/>
      <c r="AG22" s="591"/>
      <c r="AH22" s="592"/>
      <c r="AN22" s="36"/>
      <c r="AO22" s="36"/>
      <c r="AP22" s="36"/>
      <c r="AQ22" s="36"/>
      <c r="AR22" s="36"/>
      <c r="AS22" s="36"/>
      <c r="AT22" s="767"/>
      <c r="AU22" s="767"/>
      <c r="AV22" s="767"/>
      <c r="AW22" s="767"/>
      <c r="AX22" s="767"/>
      <c r="AY22" s="767"/>
      <c r="AZ22" s="767"/>
      <c r="BA22" s="767"/>
      <c r="BB22" s="764"/>
      <c r="BC22" s="764"/>
      <c r="BD22" s="764"/>
      <c r="BE22" s="764"/>
      <c r="BF22" s="764"/>
      <c r="BG22" s="764"/>
      <c r="BH22" s="778"/>
      <c r="BI22" s="778"/>
      <c r="BJ22" s="778"/>
      <c r="BK22" s="778"/>
      <c r="BL22" s="779"/>
      <c r="BM22" s="779"/>
      <c r="BN22" s="779"/>
      <c r="BO22" s="779"/>
      <c r="BP22" s="763"/>
      <c r="BQ22" s="763"/>
      <c r="BR22" s="768"/>
      <c r="BS22" s="768"/>
    </row>
    <row r="23" spans="3:71" ht="20.100000000000001" customHeight="1" x14ac:dyDescent="0.25">
      <c r="C23" s="722" t="s">
        <v>19</v>
      </c>
      <c r="D23" s="723"/>
      <c r="E23" s="723"/>
      <c r="F23" s="723"/>
      <c r="G23" s="723"/>
      <c r="H23" s="723"/>
      <c r="I23" s="723"/>
      <c r="J23" s="723"/>
      <c r="K23" s="723"/>
      <c r="L23" s="723"/>
      <c r="M23" s="723"/>
      <c r="N23" s="723"/>
      <c r="O23" s="723"/>
      <c r="P23" s="723"/>
      <c r="Q23" s="723"/>
      <c r="R23" s="723"/>
      <c r="S23" s="723"/>
      <c r="T23" s="723"/>
      <c r="U23" s="723"/>
      <c r="V23" s="723"/>
      <c r="W23" s="723"/>
      <c r="X23" s="724"/>
      <c r="Y23" s="601" t="s">
        <v>30</v>
      </c>
      <c r="Z23" s="602"/>
      <c r="AA23" s="602"/>
      <c r="AB23" s="602"/>
      <c r="AC23" s="602"/>
      <c r="AD23" s="602"/>
      <c r="AE23" s="602"/>
      <c r="AF23" s="602"/>
      <c r="AG23" s="602"/>
      <c r="AH23" s="603"/>
      <c r="AN23" s="775"/>
      <c r="AO23" s="775"/>
      <c r="AP23" s="775"/>
      <c r="AQ23" s="775"/>
      <c r="AR23" s="775"/>
      <c r="AS23" s="775"/>
      <c r="AT23" s="771"/>
      <c r="AU23" s="771"/>
      <c r="AV23" s="771"/>
      <c r="AW23" s="771"/>
      <c r="AX23" s="771"/>
      <c r="AY23" s="771"/>
      <c r="AZ23" s="771"/>
      <c r="BA23" s="771"/>
      <c r="BB23" s="780"/>
      <c r="BC23" s="780"/>
      <c r="BD23" s="780"/>
      <c r="BE23" s="780"/>
      <c r="BF23" s="780"/>
      <c r="BG23" s="780"/>
      <c r="BH23" s="772"/>
      <c r="BI23" s="772"/>
      <c r="BJ23" s="772"/>
      <c r="BK23" s="772"/>
      <c r="BL23" s="772"/>
      <c r="BM23" s="772"/>
      <c r="BN23" s="772"/>
      <c r="BO23" s="772"/>
      <c r="BP23" s="763"/>
      <c r="BQ23" s="763"/>
      <c r="BR23" s="768"/>
      <c r="BS23" s="768"/>
    </row>
    <row r="24" spans="3:71" ht="20.100000000000001" customHeight="1" x14ac:dyDescent="0.25">
      <c r="C24" s="716" t="s">
        <v>28</v>
      </c>
      <c r="D24" s="637"/>
      <c r="E24" s="717"/>
      <c r="F24" s="725" t="s">
        <v>5</v>
      </c>
      <c r="G24" s="637"/>
      <c r="H24" s="706"/>
      <c r="I24" s="707"/>
      <c r="J24" s="616" t="s">
        <v>392</v>
      </c>
      <c r="K24" s="617"/>
      <c r="L24" s="478">
        <f>AL5</f>
        <v>13</v>
      </c>
      <c r="M24" s="477" t="s">
        <v>390</v>
      </c>
      <c r="N24" s="716" t="s">
        <v>29</v>
      </c>
      <c r="O24" s="637"/>
      <c r="P24" s="717"/>
      <c r="Q24" s="705" t="s">
        <v>5</v>
      </c>
      <c r="R24" s="706"/>
      <c r="S24" s="706"/>
      <c r="T24" s="707"/>
      <c r="U24" s="616" t="s">
        <v>392</v>
      </c>
      <c r="V24" s="617"/>
      <c r="W24" s="478">
        <f>AL5</f>
        <v>13</v>
      </c>
      <c r="X24" s="477" t="s">
        <v>390</v>
      </c>
      <c r="Y24" s="604"/>
      <c r="Z24" s="605"/>
      <c r="AA24" s="605"/>
      <c r="AB24" s="605"/>
      <c r="AC24" s="605"/>
      <c r="AD24" s="605"/>
      <c r="AE24" s="605"/>
      <c r="AF24" s="605"/>
      <c r="AG24" s="605"/>
      <c r="AH24" s="606"/>
      <c r="AN24" s="14"/>
      <c r="AO24" s="769"/>
      <c r="AP24" s="769"/>
      <c r="AQ24" s="769"/>
      <c r="AR24" s="769"/>
      <c r="AS24" s="769"/>
      <c r="AT24" s="771"/>
      <c r="AU24" s="771"/>
      <c r="AV24" s="771"/>
      <c r="AW24" s="771"/>
      <c r="AX24" s="771"/>
      <c r="AY24" s="771"/>
      <c r="AZ24" s="771"/>
      <c r="BA24" s="771"/>
      <c r="BB24" s="14"/>
      <c r="BC24" s="769"/>
      <c r="BD24" s="769"/>
      <c r="BE24" s="769"/>
      <c r="BF24" s="769"/>
      <c r="BG24" s="769"/>
      <c r="BH24" s="772"/>
      <c r="BI24" s="772"/>
      <c r="BJ24" s="772"/>
      <c r="BK24" s="772"/>
      <c r="BL24" s="772"/>
      <c r="BM24" s="772"/>
      <c r="BN24" s="772"/>
      <c r="BO24" s="772"/>
      <c r="BP24" s="763"/>
      <c r="BQ24" s="763"/>
      <c r="BR24" s="768"/>
      <c r="BS24" s="768"/>
    </row>
    <row r="25" spans="3:71" ht="20.100000000000001" customHeight="1" x14ac:dyDescent="0.25">
      <c r="C25" s="718"/>
      <c r="D25" s="639"/>
      <c r="E25" s="639"/>
      <c r="F25" s="712" t="s">
        <v>82</v>
      </c>
      <c r="G25" s="713"/>
      <c r="H25" s="712" t="s">
        <v>393</v>
      </c>
      <c r="I25" s="713"/>
      <c r="J25" s="712" t="s">
        <v>82</v>
      </c>
      <c r="K25" s="713"/>
      <c r="L25" s="712" t="s">
        <v>393</v>
      </c>
      <c r="M25" s="713"/>
      <c r="N25" s="718"/>
      <c r="O25" s="639"/>
      <c r="P25" s="719"/>
      <c r="Q25" s="708" t="s">
        <v>64</v>
      </c>
      <c r="R25" s="709"/>
      <c r="S25" s="712" t="s">
        <v>63</v>
      </c>
      <c r="T25" s="713"/>
      <c r="U25" s="708" t="s">
        <v>64</v>
      </c>
      <c r="V25" s="709"/>
      <c r="W25" s="712" t="s">
        <v>63</v>
      </c>
      <c r="X25" s="713"/>
      <c r="Y25" s="607" t="s">
        <v>27</v>
      </c>
      <c r="Z25" s="594"/>
      <c r="AA25" s="594"/>
      <c r="AB25" s="595"/>
      <c r="AC25" s="593" t="s">
        <v>4</v>
      </c>
      <c r="AD25" s="594"/>
      <c r="AE25" s="595"/>
      <c r="AF25" s="487" t="s">
        <v>400</v>
      </c>
      <c r="AG25" s="499">
        <f>AL5</f>
        <v>13</v>
      </c>
      <c r="AH25" s="488" t="s">
        <v>399</v>
      </c>
      <c r="AN25" s="781"/>
      <c r="AO25" s="781"/>
      <c r="AP25" s="781"/>
      <c r="AQ25" s="781"/>
      <c r="AR25" s="781"/>
      <c r="AS25" s="781"/>
      <c r="AT25" s="781"/>
      <c r="AU25" s="781"/>
      <c r="AV25" s="781"/>
      <c r="AW25" s="781"/>
      <c r="AX25" s="781"/>
      <c r="AY25" s="781"/>
      <c r="AZ25" s="781"/>
      <c r="BA25" s="781"/>
      <c r="BB25" s="781"/>
      <c r="BC25" s="781"/>
      <c r="BD25" s="781"/>
      <c r="BE25" s="781"/>
      <c r="BF25" s="781"/>
      <c r="BG25" s="781"/>
      <c r="BH25" s="781"/>
      <c r="BI25" s="781"/>
      <c r="BJ25" s="781"/>
      <c r="BK25" s="781"/>
      <c r="BL25" s="781"/>
      <c r="BM25" s="781"/>
      <c r="BN25" s="781"/>
      <c r="BO25" s="781"/>
      <c r="BP25" s="781"/>
      <c r="BQ25" s="781"/>
      <c r="BR25" s="781"/>
      <c r="BS25" s="781"/>
    </row>
    <row r="26" spans="3:71" ht="20.100000000000001" customHeight="1" x14ac:dyDescent="0.25">
      <c r="C26" s="720"/>
      <c r="D26" s="711"/>
      <c r="E26" s="711"/>
      <c r="F26" s="714"/>
      <c r="G26" s="715"/>
      <c r="H26" s="714"/>
      <c r="I26" s="715"/>
      <c r="J26" s="714"/>
      <c r="K26" s="715"/>
      <c r="L26" s="714"/>
      <c r="M26" s="715"/>
      <c r="N26" s="720"/>
      <c r="O26" s="711"/>
      <c r="P26" s="721"/>
      <c r="Q26" s="710"/>
      <c r="R26" s="711"/>
      <c r="S26" s="714"/>
      <c r="T26" s="715"/>
      <c r="U26" s="710"/>
      <c r="V26" s="711"/>
      <c r="W26" s="714"/>
      <c r="X26" s="715"/>
      <c r="Y26" s="625"/>
      <c r="Z26" s="626"/>
      <c r="AA26" s="626"/>
      <c r="AB26" s="627"/>
      <c r="AC26" s="608"/>
      <c r="AD26" s="609"/>
      <c r="AE26" s="502" t="s">
        <v>401</v>
      </c>
      <c r="AF26" s="612"/>
      <c r="AG26" s="589"/>
      <c r="AH26" s="505" t="s">
        <v>401</v>
      </c>
      <c r="AN26" s="773"/>
      <c r="AO26" s="773"/>
      <c r="AP26" s="773"/>
      <c r="AQ26" s="773"/>
      <c r="AR26" s="773"/>
      <c r="AS26" s="773"/>
      <c r="AT26" s="773"/>
      <c r="AU26" s="773"/>
      <c r="AV26" s="773"/>
      <c r="AW26" s="773"/>
      <c r="AX26" s="773"/>
      <c r="AY26" s="773"/>
      <c r="AZ26" s="773"/>
      <c r="BA26" s="773"/>
      <c r="BB26" s="773"/>
      <c r="BC26" s="773"/>
      <c r="BD26" s="773"/>
      <c r="BE26" s="773"/>
      <c r="BF26" s="773"/>
      <c r="BG26" s="773"/>
      <c r="BH26" s="773"/>
      <c r="BI26" s="773"/>
      <c r="BJ26" s="661"/>
      <c r="BK26" s="661"/>
      <c r="BL26" s="661"/>
      <c r="BM26" s="661"/>
      <c r="BN26" s="661"/>
      <c r="BO26" s="661"/>
      <c r="BP26" s="661"/>
      <c r="BQ26" s="661"/>
      <c r="BR26" s="661"/>
      <c r="BS26" s="661"/>
    </row>
    <row r="27" spans="3:71" ht="20.100000000000001" customHeight="1" x14ac:dyDescent="0.25">
      <c r="C27" s="545"/>
      <c r="D27" s="546"/>
      <c r="E27" s="547"/>
      <c r="F27" s="900"/>
      <c r="G27" s="901"/>
      <c r="H27" s="893"/>
      <c r="I27" s="894"/>
      <c r="J27" s="876" t="str">
        <f>収支計画!O8</f>
        <v/>
      </c>
      <c r="K27" s="877"/>
      <c r="L27" s="882" t="str">
        <f>収支計画!O10</f>
        <v/>
      </c>
      <c r="M27" s="883"/>
      <c r="N27" s="545"/>
      <c r="O27" s="546"/>
      <c r="P27" s="547"/>
      <c r="Q27" s="619"/>
      <c r="R27" s="620"/>
      <c r="S27" s="566"/>
      <c r="T27" s="782"/>
      <c r="U27" s="619"/>
      <c r="V27" s="620"/>
      <c r="W27" s="566"/>
      <c r="X27" s="567"/>
      <c r="Y27" s="625"/>
      <c r="Z27" s="626"/>
      <c r="AA27" s="626"/>
      <c r="AB27" s="627"/>
      <c r="AC27" s="608"/>
      <c r="AD27" s="609"/>
      <c r="AE27" s="502" t="s">
        <v>401</v>
      </c>
      <c r="AF27" s="608"/>
      <c r="AG27" s="609"/>
      <c r="AH27" s="505" t="s">
        <v>401</v>
      </c>
      <c r="AN27" s="639"/>
      <c r="AO27" s="639"/>
      <c r="AP27" s="639"/>
      <c r="AQ27" s="639"/>
      <c r="AR27" s="639"/>
      <c r="AS27" s="639"/>
      <c r="AT27" s="639"/>
      <c r="AU27" s="639"/>
      <c r="AV27" s="639"/>
      <c r="AW27" s="639"/>
      <c r="AX27" s="639"/>
      <c r="AY27" s="639"/>
      <c r="AZ27" s="639"/>
      <c r="BA27" s="639"/>
      <c r="BB27" s="639"/>
      <c r="BC27" s="639"/>
      <c r="BD27" s="639"/>
      <c r="BE27" s="639"/>
      <c r="BF27" s="639"/>
      <c r="BG27" s="639"/>
      <c r="BH27" s="639"/>
      <c r="BI27" s="639"/>
      <c r="BJ27" s="661"/>
      <c r="BK27" s="661"/>
      <c r="BL27" s="661"/>
      <c r="BM27" s="661"/>
      <c r="BN27" s="661"/>
      <c r="BO27" s="661"/>
      <c r="BP27" s="661"/>
      <c r="BQ27" s="661"/>
      <c r="BR27" s="661"/>
      <c r="BS27" s="661"/>
    </row>
    <row r="28" spans="3:71" ht="20.100000000000001" customHeight="1" x14ac:dyDescent="0.25">
      <c r="C28" s="548"/>
      <c r="D28" s="549"/>
      <c r="E28" s="550"/>
      <c r="F28" s="889"/>
      <c r="G28" s="890"/>
      <c r="H28" s="895"/>
      <c r="I28" s="896"/>
      <c r="J28" s="878" t="str">
        <f>収支計画!O13</f>
        <v/>
      </c>
      <c r="K28" s="879"/>
      <c r="L28" s="884" t="str">
        <f>収支計画!O15</f>
        <v/>
      </c>
      <c r="M28" s="885"/>
      <c r="N28" s="548"/>
      <c r="O28" s="549"/>
      <c r="P28" s="550"/>
      <c r="Q28" s="621"/>
      <c r="R28" s="622"/>
      <c r="S28" s="568"/>
      <c r="T28" s="783"/>
      <c r="U28" s="621"/>
      <c r="V28" s="622"/>
      <c r="W28" s="568"/>
      <c r="X28" s="569"/>
      <c r="Y28" s="625"/>
      <c r="Z28" s="626"/>
      <c r="AA28" s="626"/>
      <c r="AB28" s="627"/>
      <c r="AC28" s="608"/>
      <c r="AD28" s="609"/>
      <c r="AE28" s="503" t="s">
        <v>401</v>
      </c>
      <c r="AF28" s="608"/>
      <c r="AG28" s="609"/>
      <c r="AH28" s="505" t="s">
        <v>401</v>
      </c>
      <c r="AN28" s="639"/>
      <c r="AO28" s="639"/>
      <c r="AP28" s="639"/>
      <c r="AQ28" s="639"/>
      <c r="AR28" s="639"/>
      <c r="AS28" s="639"/>
      <c r="AT28" s="639"/>
      <c r="AU28" s="639"/>
      <c r="AV28" s="639"/>
      <c r="AW28" s="639"/>
      <c r="AX28" s="639"/>
      <c r="AY28" s="639"/>
      <c r="AZ28" s="639"/>
      <c r="BA28" s="639"/>
      <c r="BB28" s="639"/>
      <c r="BC28" s="639"/>
      <c r="BD28" s="639"/>
      <c r="BE28" s="639"/>
      <c r="BF28" s="639"/>
      <c r="BG28" s="639"/>
      <c r="BH28" s="639"/>
      <c r="BI28" s="639"/>
      <c r="BJ28" s="661"/>
      <c r="BK28" s="661"/>
      <c r="BL28" s="661"/>
      <c r="BM28" s="661"/>
      <c r="BN28" s="661"/>
      <c r="BO28" s="661"/>
      <c r="BP28" s="661"/>
      <c r="BQ28" s="775"/>
      <c r="BR28" s="775"/>
      <c r="BS28" s="775"/>
    </row>
    <row r="29" spans="3:71" ht="20.100000000000001" customHeight="1" thickBot="1" x14ac:dyDescent="0.3">
      <c r="C29" s="551"/>
      <c r="D29" s="552"/>
      <c r="E29" s="553"/>
      <c r="F29" s="891"/>
      <c r="G29" s="892"/>
      <c r="H29" s="897"/>
      <c r="I29" s="898"/>
      <c r="J29" s="880" t="str">
        <f>収支計画!O18</f>
        <v/>
      </c>
      <c r="K29" s="881"/>
      <c r="L29" s="572" t="str">
        <f>収支計画!O20</f>
        <v/>
      </c>
      <c r="M29" s="573"/>
      <c r="N29" s="551"/>
      <c r="O29" s="552"/>
      <c r="P29" s="553"/>
      <c r="Q29" s="623"/>
      <c r="R29" s="624"/>
      <c r="S29" s="570"/>
      <c r="T29" s="618"/>
      <c r="U29" s="623"/>
      <c r="V29" s="624"/>
      <c r="W29" s="570"/>
      <c r="X29" s="571"/>
      <c r="Y29" s="829"/>
      <c r="Z29" s="830"/>
      <c r="AA29" s="830"/>
      <c r="AB29" s="831"/>
      <c r="AC29" s="610"/>
      <c r="AD29" s="611"/>
      <c r="AE29" s="504" t="s">
        <v>401</v>
      </c>
      <c r="AF29" s="610"/>
      <c r="AG29" s="611"/>
      <c r="AH29" s="506" t="s">
        <v>401</v>
      </c>
      <c r="AN29" s="639"/>
      <c r="AO29" s="639"/>
      <c r="AP29" s="639"/>
      <c r="AQ29" s="639"/>
      <c r="AR29" s="639"/>
      <c r="AS29" s="639"/>
      <c r="AT29" s="639"/>
      <c r="AU29" s="639"/>
      <c r="AV29" s="639"/>
      <c r="AW29" s="639"/>
      <c r="AX29" s="639"/>
      <c r="AY29" s="639"/>
      <c r="AZ29" s="639"/>
      <c r="BA29" s="639"/>
      <c r="BB29" s="639"/>
      <c r="BC29" s="639"/>
      <c r="BD29" s="639"/>
      <c r="BE29" s="639"/>
      <c r="BF29" s="639"/>
      <c r="BG29" s="639"/>
      <c r="BH29" s="639"/>
      <c r="BI29" s="639"/>
      <c r="BJ29" s="8"/>
      <c r="BK29" s="8"/>
      <c r="BL29" s="8"/>
      <c r="BM29" s="8"/>
      <c r="BN29" s="768"/>
      <c r="BO29" s="768"/>
      <c r="BP29" s="768"/>
      <c r="BQ29" s="768"/>
      <c r="BR29" s="768"/>
      <c r="BS29" s="768"/>
    </row>
    <row r="30" spans="3:71" s="14" customFormat="1" ht="20.100000000000001" customHeight="1" x14ac:dyDescent="0.2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5"/>
      <c r="AD30" s="35"/>
      <c r="AE30" s="35"/>
      <c r="AF30" s="35"/>
      <c r="AG30" s="35"/>
      <c r="AH30" s="35"/>
      <c r="AJ30" s="40"/>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768"/>
      <c r="BO30" s="768"/>
      <c r="BP30" s="768"/>
      <c r="BQ30" s="768"/>
      <c r="BR30" s="768"/>
      <c r="BS30" s="768"/>
    </row>
    <row r="31" spans="3:71" s="14" customFormat="1" ht="20.100000000000001" customHeight="1" thickBot="1" x14ac:dyDescent="0.3">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31"/>
      <c r="AD31" s="31"/>
      <c r="AE31" s="31"/>
      <c r="AF31" s="31"/>
      <c r="AG31" s="31"/>
      <c r="AH31" s="31"/>
      <c r="AJ31" s="40"/>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768"/>
      <c r="BO31" s="768"/>
      <c r="BP31" s="768"/>
      <c r="BQ31" s="768"/>
      <c r="BR31" s="768"/>
      <c r="BS31" s="768"/>
    </row>
    <row r="32" spans="3:71" ht="20.100000000000001" customHeight="1" thickBot="1" x14ac:dyDescent="0.3">
      <c r="C32" s="795" t="s">
        <v>23</v>
      </c>
      <c r="D32" s="796"/>
      <c r="E32" s="796"/>
      <c r="F32" s="796"/>
      <c r="G32" s="796"/>
      <c r="H32" s="796"/>
      <c r="I32" s="796"/>
      <c r="J32" s="796"/>
      <c r="K32" s="796"/>
      <c r="L32" s="796"/>
      <c r="M32" s="796"/>
      <c r="N32" s="796"/>
      <c r="O32" s="796"/>
      <c r="P32" s="796"/>
      <c r="Q32" s="796"/>
      <c r="R32" s="796"/>
      <c r="S32" s="796"/>
      <c r="T32" s="796"/>
      <c r="U32" s="796"/>
      <c r="V32" s="796"/>
      <c r="W32" s="796"/>
      <c r="X32" s="796"/>
      <c r="Y32" s="796"/>
      <c r="Z32" s="796"/>
      <c r="AA32" s="796"/>
      <c r="AB32" s="796"/>
      <c r="AC32" s="796"/>
      <c r="AD32" s="796"/>
      <c r="AE32" s="796"/>
      <c r="AF32" s="796"/>
      <c r="AG32" s="796"/>
      <c r="AH32" s="797"/>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768"/>
      <c r="BO32" s="768"/>
      <c r="BP32" s="768"/>
      <c r="BQ32" s="768"/>
      <c r="BR32" s="768"/>
      <c r="BS32" s="768"/>
    </row>
    <row r="33" spans="2:36" ht="20.100000000000001" customHeight="1" x14ac:dyDescent="0.25">
      <c r="C33" s="651" t="s">
        <v>15</v>
      </c>
      <c r="D33" s="652"/>
      <c r="E33" s="652"/>
      <c r="F33" s="652"/>
      <c r="G33" s="652"/>
      <c r="H33" s="652"/>
      <c r="I33" s="652"/>
      <c r="J33" s="652"/>
      <c r="K33" s="652"/>
      <c r="L33" s="652"/>
      <c r="M33" s="652"/>
      <c r="N33" s="652"/>
      <c r="O33" s="652"/>
      <c r="P33" s="652"/>
      <c r="Q33" s="652"/>
      <c r="R33" s="653"/>
      <c r="S33" s="651" t="s">
        <v>20</v>
      </c>
      <c r="T33" s="652"/>
      <c r="U33" s="652"/>
      <c r="V33" s="652"/>
      <c r="W33" s="652"/>
      <c r="X33" s="652"/>
      <c r="Y33" s="652"/>
      <c r="Z33" s="652"/>
      <c r="AA33" s="652"/>
      <c r="AB33" s="652"/>
      <c r="AC33" s="652"/>
      <c r="AD33" s="652"/>
      <c r="AE33" s="652"/>
      <c r="AF33" s="652"/>
      <c r="AG33" s="652"/>
      <c r="AH33" s="653"/>
    </row>
    <row r="34" spans="2:36" ht="20.100000000000001" customHeight="1" x14ac:dyDescent="0.25">
      <c r="C34" s="835" t="s">
        <v>16</v>
      </c>
      <c r="D34" s="806"/>
      <c r="E34" s="836"/>
      <c r="F34" s="824" t="s">
        <v>6</v>
      </c>
      <c r="G34" s="806"/>
      <c r="H34" s="806"/>
      <c r="I34" s="836"/>
      <c r="J34" s="872" t="s">
        <v>7</v>
      </c>
      <c r="K34" s="554" t="s">
        <v>395</v>
      </c>
      <c r="L34" s="555"/>
      <c r="M34" s="555"/>
      <c r="N34" s="556"/>
      <c r="O34" s="565" t="s">
        <v>392</v>
      </c>
      <c r="P34" s="555"/>
      <c r="Q34" s="480">
        <f>AL5</f>
        <v>13</v>
      </c>
      <c r="R34" s="481" t="s">
        <v>390</v>
      </c>
      <c r="S34" s="835" t="s">
        <v>21</v>
      </c>
      <c r="T34" s="806"/>
      <c r="U34" s="806"/>
      <c r="V34" s="807"/>
      <c r="W34" s="798" t="s">
        <v>6</v>
      </c>
      <c r="X34" s="806"/>
      <c r="Y34" s="806"/>
      <c r="Z34" s="836"/>
      <c r="AA34" s="870" t="s">
        <v>17</v>
      </c>
      <c r="AB34" s="679"/>
      <c r="AC34" s="679"/>
      <c r="AD34" s="679"/>
      <c r="AE34" s="679"/>
      <c r="AF34" s="679"/>
      <c r="AG34" s="679"/>
      <c r="AH34" s="871"/>
    </row>
    <row r="35" spans="2:36" s="14" customFormat="1" ht="20.100000000000001" customHeight="1" x14ac:dyDescent="0.25">
      <c r="C35" s="837"/>
      <c r="D35" s="661"/>
      <c r="E35" s="838"/>
      <c r="F35" s="834" t="s">
        <v>8</v>
      </c>
      <c r="G35" s="834"/>
      <c r="H35" s="834" t="s">
        <v>9</v>
      </c>
      <c r="I35" s="834"/>
      <c r="J35" s="873"/>
      <c r="K35" s="557" t="s">
        <v>394</v>
      </c>
      <c r="L35" s="558"/>
      <c r="M35" s="558"/>
      <c r="N35" s="559"/>
      <c r="O35" s="557" t="s">
        <v>396</v>
      </c>
      <c r="P35" s="558"/>
      <c r="Q35" s="558"/>
      <c r="R35" s="563"/>
      <c r="S35" s="837"/>
      <c r="T35" s="661"/>
      <c r="U35" s="661"/>
      <c r="V35" s="661"/>
      <c r="W35" s="834" t="s">
        <v>8</v>
      </c>
      <c r="X35" s="834"/>
      <c r="Y35" s="834" t="s">
        <v>9</v>
      </c>
      <c r="Z35" s="834"/>
      <c r="AA35" s="870" t="s">
        <v>76</v>
      </c>
      <c r="AB35" s="679"/>
      <c r="AC35" s="679"/>
      <c r="AD35" s="679"/>
      <c r="AE35" s="565" t="s">
        <v>392</v>
      </c>
      <c r="AF35" s="555"/>
      <c r="AG35" s="480">
        <f>AL5</f>
        <v>13</v>
      </c>
      <c r="AH35" s="481" t="s">
        <v>390</v>
      </c>
      <c r="AJ35" s="40"/>
    </row>
    <row r="36" spans="2:36" ht="20.100000000000001" customHeight="1" x14ac:dyDescent="0.25">
      <c r="C36" s="604"/>
      <c r="D36" s="605"/>
      <c r="E36" s="839"/>
      <c r="F36" s="834"/>
      <c r="G36" s="834"/>
      <c r="H36" s="834"/>
      <c r="I36" s="834"/>
      <c r="J36" s="874"/>
      <c r="K36" s="560"/>
      <c r="L36" s="561"/>
      <c r="M36" s="561"/>
      <c r="N36" s="562"/>
      <c r="O36" s="560"/>
      <c r="P36" s="561"/>
      <c r="Q36" s="561"/>
      <c r="R36" s="564"/>
      <c r="S36" s="604"/>
      <c r="T36" s="605"/>
      <c r="U36" s="605"/>
      <c r="V36" s="605"/>
      <c r="W36" s="834"/>
      <c r="X36" s="834"/>
      <c r="Y36" s="834"/>
      <c r="Z36" s="834"/>
      <c r="AA36" s="574" t="s">
        <v>77</v>
      </c>
      <c r="AB36" s="575"/>
      <c r="AC36" s="576" t="s">
        <v>78</v>
      </c>
      <c r="AD36" s="899"/>
      <c r="AE36" s="574" t="s">
        <v>77</v>
      </c>
      <c r="AF36" s="575"/>
      <c r="AG36" s="576" t="s">
        <v>78</v>
      </c>
      <c r="AH36" s="577"/>
    </row>
    <row r="37" spans="2:36" ht="20.100000000000001" customHeight="1" x14ac:dyDescent="0.25">
      <c r="C37" s="835" t="s">
        <v>10</v>
      </c>
      <c r="D37" s="806"/>
      <c r="E37" s="807"/>
      <c r="F37" s="866"/>
      <c r="G37" s="875"/>
      <c r="H37" s="866"/>
      <c r="I37" s="867"/>
      <c r="J37" s="507"/>
      <c r="K37" s="791"/>
      <c r="L37" s="792"/>
      <c r="M37" s="792"/>
      <c r="N37" s="793"/>
      <c r="O37" s="791"/>
      <c r="P37" s="792"/>
      <c r="Q37" s="792"/>
      <c r="R37" s="794"/>
      <c r="S37" s="628"/>
      <c r="T37" s="629"/>
      <c r="U37" s="629"/>
      <c r="V37" s="630"/>
      <c r="W37" s="631"/>
      <c r="X37" s="632"/>
      <c r="Y37" s="631"/>
      <c r="Z37" s="632"/>
      <c r="AA37" s="635"/>
      <c r="AB37" s="636"/>
      <c r="AC37" s="633"/>
      <c r="AD37" s="904"/>
      <c r="AE37" s="635"/>
      <c r="AF37" s="636"/>
      <c r="AG37" s="633"/>
      <c r="AH37" s="634"/>
    </row>
    <row r="38" spans="2:36" s="13" customFormat="1" ht="20.100000000000001" customHeight="1" x14ac:dyDescent="0.25">
      <c r="B38" s="14"/>
      <c r="C38" s="837"/>
      <c r="D38" s="661"/>
      <c r="E38" s="826"/>
      <c r="F38" s="847"/>
      <c r="G38" s="848"/>
      <c r="H38" s="847"/>
      <c r="I38" s="868"/>
      <c r="J38" s="507"/>
      <c r="K38" s="791"/>
      <c r="L38" s="792"/>
      <c r="M38" s="792"/>
      <c r="N38" s="793"/>
      <c r="O38" s="791"/>
      <c r="P38" s="792"/>
      <c r="Q38" s="792"/>
      <c r="R38" s="794"/>
      <c r="S38" s="628"/>
      <c r="T38" s="629"/>
      <c r="U38" s="629"/>
      <c r="V38" s="630"/>
      <c r="W38" s="631"/>
      <c r="X38" s="632"/>
      <c r="Y38" s="631"/>
      <c r="Z38" s="632"/>
      <c r="AA38" s="635"/>
      <c r="AB38" s="636"/>
      <c r="AC38" s="633"/>
      <c r="AD38" s="904"/>
      <c r="AE38" s="635"/>
      <c r="AF38" s="636"/>
      <c r="AG38" s="633"/>
      <c r="AH38" s="634"/>
      <c r="AJ38" s="40"/>
    </row>
    <row r="39" spans="2:36" s="13" customFormat="1" ht="20.100000000000001" customHeight="1" x14ac:dyDescent="0.25">
      <c r="B39" s="14"/>
      <c r="C39" s="854" t="s">
        <v>11</v>
      </c>
      <c r="D39" s="758"/>
      <c r="E39" s="759"/>
      <c r="F39" s="847"/>
      <c r="G39" s="848"/>
      <c r="H39" s="847"/>
      <c r="I39" s="868"/>
      <c r="J39" s="507"/>
      <c r="K39" s="791"/>
      <c r="L39" s="792"/>
      <c r="M39" s="792"/>
      <c r="N39" s="793"/>
      <c r="O39" s="791"/>
      <c r="P39" s="792"/>
      <c r="Q39" s="792"/>
      <c r="R39" s="794"/>
      <c r="S39" s="628"/>
      <c r="T39" s="629"/>
      <c r="U39" s="629"/>
      <c r="V39" s="630"/>
      <c r="W39" s="631"/>
      <c r="X39" s="632"/>
      <c r="Y39" s="631"/>
      <c r="Z39" s="632"/>
      <c r="AA39" s="635"/>
      <c r="AB39" s="636"/>
      <c r="AC39" s="633"/>
      <c r="AD39" s="904"/>
      <c r="AE39" s="635"/>
      <c r="AF39" s="636"/>
      <c r="AG39" s="633"/>
      <c r="AH39" s="634"/>
      <c r="AJ39" s="40"/>
    </row>
    <row r="40" spans="2:36" ht="20.100000000000001" customHeight="1" x14ac:dyDescent="0.25">
      <c r="C40" s="604"/>
      <c r="D40" s="605"/>
      <c r="E40" s="761"/>
      <c r="F40" s="847"/>
      <c r="G40" s="848"/>
      <c r="H40" s="847"/>
      <c r="I40" s="868"/>
      <c r="J40" s="508"/>
      <c r="K40" s="791"/>
      <c r="L40" s="792"/>
      <c r="M40" s="792"/>
      <c r="N40" s="793"/>
      <c r="O40" s="791"/>
      <c r="P40" s="792"/>
      <c r="Q40" s="792"/>
      <c r="R40" s="794"/>
      <c r="S40" s="628"/>
      <c r="T40" s="629"/>
      <c r="U40" s="629"/>
      <c r="V40" s="630"/>
      <c r="W40" s="631"/>
      <c r="X40" s="632"/>
      <c r="Y40" s="631"/>
      <c r="Z40" s="632"/>
      <c r="AA40" s="635"/>
      <c r="AB40" s="636"/>
      <c r="AC40" s="633"/>
      <c r="AD40" s="904"/>
      <c r="AE40" s="635"/>
      <c r="AF40" s="636"/>
      <c r="AG40" s="633"/>
      <c r="AH40" s="634"/>
    </row>
    <row r="41" spans="2:36" s="13" customFormat="1" ht="20.100000000000001" customHeight="1" x14ac:dyDescent="0.25">
      <c r="B41" s="14"/>
      <c r="C41" s="835" t="s">
        <v>80</v>
      </c>
      <c r="D41" s="806"/>
      <c r="E41" s="806"/>
      <c r="F41" s="847"/>
      <c r="G41" s="848"/>
      <c r="H41" s="852"/>
      <c r="I41" s="853"/>
      <c r="J41" s="509"/>
      <c r="K41" s="791"/>
      <c r="L41" s="792"/>
      <c r="M41" s="792"/>
      <c r="N41" s="793"/>
      <c r="O41" s="791"/>
      <c r="P41" s="792"/>
      <c r="Q41" s="792"/>
      <c r="R41" s="794"/>
      <c r="S41" s="628"/>
      <c r="T41" s="629"/>
      <c r="U41" s="629"/>
      <c r="V41" s="630"/>
      <c r="W41" s="631"/>
      <c r="X41" s="632"/>
      <c r="Y41" s="631"/>
      <c r="Z41" s="632"/>
      <c r="AA41" s="635"/>
      <c r="AB41" s="636"/>
      <c r="AC41" s="633"/>
      <c r="AD41" s="904"/>
      <c r="AE41" s="635"/>
      <c r="AF41" s="636"/>
      <c r="AG41" s="633"/>
      <c r="AH41" s="634"/>
      <c r="AJ41" s="40"/>
    </row>
    <row r="42" spans="2:36" s="13" customFormat="1" ht="20.100000000000001" customHeight="1" x14ac:dyDescent="0.25">
      <c r="B42" s="14"/>
      <c r="C42" s="837"/>
      <c r="D42" s="661"/>
      <c r="E42" s="661"/>
      <c r="F42" s="864"/>
      <c r="G42" s="865"/>
      <c r="H42" s="864"/>
      <c r="I42" s="869"/>
      <c r="J42" s="508"/>
      <c r="K42" s="791"/>
      <c r="L42" s="792"/>
      <c r="M42" s="792"/>
      <c r="N42" s="793"/>
      <c r="O42" s="791"/>
      <c r="P42" s="792"/>
      <c r="Q42" s="792"/>
      <c r="R42" s="794"/>
      <c r="S42" s="628"/>
      <c r="T42" s="629"/>
      <c r="U42" s="629"/>
      <c r="V42" s="630"/>
      <c r="W42" s="631"/>
      <c r="X42" s="632"/>
      <c r="Y42" s="631"/>
      <c r="Z42" s="632"/>
      <c r="AA42" s="635"/>
      <c r="AB42" s="636"/>
      <c r="AC42" s="633"/>
      <c r="AD42" s="904"/>
      <c r="AE42" s="635"/>
      <c r="AF42" s="636"/>
      <c r="AG42" s="633"/>
      <c r="AH42" s="634"/>
      <c r="AJ42" s="40"/>
    </row>
    <row r="43" spans="2:36" ht="20.100000000000001" customHeight="1" thickBot="1" x14ac:dyDescent="0.3">
      <c r="C43" s="886" t="s">
        <v>79</v>
      </c>
      <c r="D43" s="887"/>
      <c r="E43" s="887"/>
      <c r="F43" s="887"/>
      <c r="G43" s="887"/>
      <c r="H43" s="887"/>
      <c r="I43" s="887"/>
      <c r="J43" s="888"/>
      <c r="K43" s="787">
        <f>SUM(K37:N42)</f>
        <v>0</v>
      </c>
      <c r="L43" s="788"/>
      <c r="M43" s="788"/>
      <c r="N43" s="789"/>
      <c r="O43" s="787">
        <f>SUM(O37:R42)</f>
        <v>0</v>
      </c>
      <c r="P43" s="788"/>
      <c r="Q43" s="788"/>
      <c r="R43" s="790"/>
      <c r="S43" s="784" t="s">
        <v>79</v>
      </c>
      <c r="T43" s="785"/>
      <c r="U43" s="785"/>
      <c r="V43" s="785"/>
      <c r="W43" s="785"/>
      <c r="X43" s="785"/>
      <c r="Y43" s="785"/>
      <c r="Z43" s="786"/>
      <c r="AA43" s="817"/>
      <c r="AB43" s="818"/>
      <c r="AC43" s="819">
        <f>SUM(AC37:AD42)</f>
        <v>0</v>
      </c>
      <c r="AD43" s="820"/>
      <c r="AE43" s="817"/>
      <c r="AF43" s="818"/>
      <c r="AG43" s="819">
        <f>SUM(AG37:AH42)</f>
        <v>0</v>
      </c>
      <c r="AH43" s="913"/>
    </row>
    <row r="44" spans="2:36" ht="20.100000000000001" customHeight="1" x14ac:dyDescent="0.25">
      <c r="C44" s="651" t="s">
        <v>36</v>
      </c>
      <c r="D44" s="652"/>
      <c r="E44" s="652"/>
      <c r="F44" s="652"/>
      <c r="G44" s="652"/>
      <c r="H44" s="652"/>
      <c r="I44" s="652"/>
      <c r="J44" s="652"/>
      <c r="K44" s="652"/>
      <c r="L44" s="652"/>
      <c r="M44" s="652"/>
      <c r="N44" s="652"/>
      <c r="O44" s="652"/>
      <c r="P44" s="652"/>
      <c r="Q44" s="652"/>
      <c r="R44" s="653"/>
      <c r="S44" s="722" t="s">
        <v>68</v>
      </c>
      <c r="T44" s="723"/>
      <c r="U44" s="723"/>
      <c r="V44" s="723"/>
      <c r="W44" s="723"/>
      <c r="X44" s="723"/>
      <c r="Y44" s="723"/>
      <c r="Z44" s="723"/>
      <c r="AA44" s="723"/>
      <c r="AB44" s="723"/>
      <c r="AC44" s="723"/>
      <c r="AD44" s="723"/>
      <c r="AE44" s="723"/>
      <c r="AF44" s="723"/>
      <c r="AG44" s="723"/>
      <c r="AH44" s="724"/>
    </row>
    <row r="45" spans="2:36" ht="20.100000000000001" customHeight="1" x14ac:dyDescent="0.25">
      <c r="C45" s="730" t="s">
        <v>441</v>
      </c>
      <c r="D45" s="731"/>
      <c r="E45" s="731"/>
      <c r="F45" s="731"/>
      <c r="G45" s="731"/>
      <c r="H45" s="731"/>
      <c r="I45" s="731"/>
      <c r="J45" s="731"/>
      <c r="K45" s="731"/>
      <c r="L45" s="731"/>
      <c r="M45" s="731"/>
      <c r="N45" s="731"/>
      <c r="O45" s="731"/>
      <c r="P45" s="731"/>
      <c r="Q45" s="731"/>
      <c r="R45" s="732"/>
      <c r="S45" s="730" t="s">
        <v>442</v>
      </c>
      <c r="T45" s="731"/>
      <c r="U45" s="731"/>
      <c r="V45" s="731"/>
      <c r="W45" s="731"/>
      <c r="X45" s="731"/>
      <c r="Y45" s="731"/>
      <c r="Z45" s="731"/>
      <c r="AA45" s="731"/>
      <c r="AB45" s="731"/>
      <c r="AC45" s="731"/>
      <c r="AD45" s="731"/>
      <c r="AE45" s="731"/>
      <c r="AF45" s="731"/>
      <c r="AG45" s="731"/>
      <c r="AH45" s="732"/>
    </row>
    <row r="46" spans="2:36" s="14" customFormat="1" ht="20.100000000000001" customHeight="1" x14ac:dyDescent="0.25">
      <c r="C46" s="730"/>
      <c r="D46" s="731"/>
      <c r="E46" s="731"/>
      <c r="F46" s="731"/>
      <c r="G46" s="731"/>
      <c r="H46" s="731"/>
      <c r="I46" s="731"/>
      <c r="J46" s="731"/>
      <c r="K46" s="731"/>
      <c r="L46" s="731"/>
      <c r="M46" s="731"/>
      <c r="N46" s="731"/>
      <c r="O46" s="731"/>
      <c r="P46" s="731"/>
      <c r="Q46" s="731"/>
      <c r="R46" s="732"/>
      <c r="S46" s="730"/>
      <c r="T46" s="731"/>
      <c r="U46" s="731"/>
      <c r="V46" s="731"/>
      <c r="W46" s="731"/>
      <c r="X46" s="731"/>
      <c r="Y46" s="731"/>
      <c r="Z46" s="731"/>
      <c r="AA46" s="731"/>
      <c r="AB46" s="731"/>
      <c r="AC46" s="731"/>
      <c r="AD46" s="731"/>
      <c r="AE46" s="731"/>
      <c r="AF46" s="731"/>
      <c r="AG46" s="731"/>
      <c r="AH46" s="732"/>
      <c r="AJ46" s="40"/>
    </row>
    <row r="47" spans="2:36" ht="20.100000000000001" customHeight="1" x14ac:dyDescent="0.25">
      <c r="C47" s="730"/>
      <c r="D47" s="731"/>
      <c r="E47" s="731"/>
      <c r="F47" s="731"/>
      <c r="G47" s="731"/>
      <c r="H47" s="731"/>
      <c r="I47" s="731"/>
      <c r="J47" s="731"/>
      <c r="K47" s="731"/>
      <c r="L47" s="731"/>
      <c r="M47" s="731"/>
      <c r="N47" s="731"/>
      <c r="O47" s="731"/>
      <c r="P47" s="731"/>
      <c r="Q47" s="731"/>
      <c r="R47" s="732"/>
      <c r="S47" s="730"/>
      <c r="T47" s="731"/>
      <c r="U47" s="731"/>
      <c r="V47" s="731"/>
      <c r="W47" s="731"/>
      <c r="X47" s="731"/>
      <c r="Y47" s="731"/>
      <c r="Z47" s="731"/>
      <c r="AA47" s="731"/>
      <c r="AB47" s="731"/>
      <c r="AC47" s="731"/>
      <c r="AD47" s="731"/>
      <c r="AE47" s="731"/>
      <c r="AF47" s="731"/>
      <c r="AG47" s="731"/>
      <c r="AH47" s="732"/>
    </row>
    <row r="48" spans="2:36" ht="20.100000000000001" customHeight="1" thickBot="1" x14ac:dyDescent="0.3">
      <c r="C48" s="733"/>
      <c r="D48" s="734"/>
      <c r="E48" s="734"/>
      <c r="F48" s="734"/>
      <c r="G48" s="734"/>
      <c r="H48" s="734"/>
      <c r="I48" s="734"/>
      <c r="J48" s="734"/>
      <c r="K48" s="734"/>
      <c r="L48" s="734"/>
      <c r="M48" s="734"/>
      <c r="N48" s="734"/>
      <c r="O48" s="734"/>
      <c r="P48" s="734"/>
      <c r="Q48" s="734"/>
      <c r="R48" s="735"/>
      <c r="S48" s="733"/>
      <c r="T48" s="734"/>
      <c r="U48" s="734"/>
      <c r="V48" s="734"/>
      <c r="W48" s="734"/>
      <c r="X48" s="734"/>
      <c r="Y48" s="734"/>
      <c r="Z48" s="734"/>
      <c r="AA48" s="734"/>
      <c r="AB48" s="734"/>
      <c r="AC48" s="734"/>
      <c r="AD48" s="734"/>
      <c r="AE48" s="734"/>
      <c r="AF48" s="734"/>
      <c r="AG48" s="734"/>
      <c r="AH48" s="735"/>
    </row>
    <row r="49" spans="3:42" ht="20.100000000000001" customHeight="1" x14ac:dyDescent="0.25">
      <c r="C49" s="722" t="s">
        <v>69</v>
      </c>
      <c r="D49" s="723"/>
      <c r="E49" s="723"/>
      <c r="F49" s="723"/>
      <c r="G49" s="723"/>
      <c r="H49" s="723"/>
      <c r="I49" s="723"/>
      <c r="J49" s="723"/>
      <c r="K49" s="723"/>
      <c r="L49" s="723"/>
      <c r="M49" s="723"/>
      <c r="N49" s="723"/>
      <c r="O49" s="723"/>
      <c r="P49" s="723"/>
      <c r="Q49" s="723"/>
      <c r="R49" s="724"/>
      <c r="S49" s="722" t="s">
        <v>67</v>
      </c>
      <c r="T49" s="723"/>
      <c r="U49" s="723"/>
      <c r="V49" s="723"/>
      <c r="W49" s="723"/>
      <c r="X49" s="723"/>
      <c r="Y49" s="723"/>
      <c r="Z49" s="723"/>
      <c r="AA49" s="723"/>
      <c r="AB49" s="723"/>
      <c r="AC49" s="723"/>
      <c r="AD49" s="723"/>
      <c r="AE49" s="723"/>
      <c r="AF49" s="723"/>
      <c r="AG49" s="723"/>
      <c r="AH49" s="724"/>
    </row>
    <row r="50" spans="3:42" ht="20.100000000000001" customHeight="1" x14ac:dyDescent="0.25">
      <c r="C50" s="808" t="s">
        <v>442</v>
      </c>
      <c r="D50" s="809"/>
      <c r="E50" s="809"/>
      <c r="F50" s="809"/>
      <c r="G50" s="809"/>
      <c r="H50" s="809"/>
      <c r="I50" s="809"/>
      <c r="J50" s="809"/>
      <c r="K50" s="809"/>
      <c r="L50" s="809"/>
      <c r="M50" s="809"/>
      <c r="N50" s="809"/>
      <c r="O50" s="809"/>
      <c r="P50" s="809"/>
      <c r="Q50" s="809"/>
      <c r="R50" s="810"/>
      <c r="S50" s="808"/>
      <c r="T50" s="905"/>
      <c r="U50" s="905"/>
      <c r="V50" s="905"/>
      <c r="W50" s="905"/>
      <c r="X50" s="905"/>
      <c r="Y50" s="905"/>
      <c r="Z50" s="905"/>
      <c r="AA50" s="905"/>
      <c r="AB50" s="905"/>
      <c r="AC50" s="905"/>
      <c r="AD50" s="905"/>
      <c r="AE50" s="905"/>
      <c r="AF50" s="905"/>
      <c r="AG50" s="905"/>
      <c r="AH50" s="906"/>
    </row>
    <row r="51" spans="3:42" ht="20.100000000000001" customHeight="1" x14ac:dyDescent="0.25">
      <c r="C51" s="811"/>
      <c r="D51" s="812"/>
      <c r="E51" s="812"/>
      <c r="F51" s="812"/>
      <c r="G51" s="812"/>
      <c r="H51" s="812"/>
      <c r="I51" s="812"/>
      <c r="J51" s="812"/>
      <c r="K51" s="812"/>
      <c r="L51" s="812"/>
      <c r="M51" s="812"/>
      <c r="N51" s="812"/>
      <c r="O51" s="812"/>
      <c r="P51" s="812"/>
      <c r="Q51" s="812"/>
      <c r="R51" s="813"/>
      <c r="S51" s="730"/>
      <c r="T51" s="731"/>
      <c r="U51" s="731"/>
      <c r="V51" s="731"/>
      <c r="W51" s="731"/>
      <c r="X51" s="731"/>
      <c r="Y51" s="731"/>
      <c r="Z51" s="731"/>
      <c r="AA51" s="731"/>
      <c r="AB51" s="731"/>
      <c r="AC51" s="731"/>
      <c r="AD51" s="731"/>
      <c r="AE51" s="731"/>
      <c r="AF51" s="731"/>
      <c r="AG51" s="731"/>
      <c r="AH51" s="732"/>
    </row>
    <row r="52" spans="3:42" ht="20.100000000000001" customHeight="1" x14ac:dyDescent="0.25">
      <c r="C52" s="811"/>
      <c r="D52" s="812"/>
      <c r="E52" s="812"/>
      <c r="F52" s="812"/>
      <c r="G52" s="812"/>
      <c r="H52" s="812"/>
      <c r="I52" s="812"/>
      <c r="J52" s="812"/>
      <c r="K52" s="812"/>
      <c r="L52" s="812"/>
      <c r="M52" s="812"/>
      <c r="N52" s="812"/>
      <c r="O52" s="812"/>
      <c r="P52" s="812"/>
      <c r="Q52" s="812"/>
      <c r="R52" s="813"/>
      <c r="S52" s="730"/>
      <c r="T52" s="731"/>
      <c r="U52" s="731"/>
      <c r="V52" s="731"/>
      <c r="W52" s="731"/>
      <c r="X52" s="731"/>
      <c r="Y52" s="731"/>
      <c r="Z52" s="731"/>
      <c r="AA52" s="731"/>
      <c r="AB52" s="731"/>
      <c r="AC52" s="731"/>
      <c r="AD52" s="731"/>
      <c r="AE52" s="731"/>
      <c r="AF52" s="731"/>
      <c r="AG52" s="731"/>
      <c r="AH52" s="732"/>
    </row>
    <row r="53" spans="3:42" ht="20.100000000000001" customHeight="1" thickBot="1" x14ac:dyDescent="0.3">
      <c r="C53" s="814"/>
      <c r="D53" s="815"/>
      <c r="E53" s="815"/>
      <c r="F53" s="815"/>
      <c r="G53" s="815"/>
      <c r="H53" s="815"/>
      <c r="I53" s="815"/>
      <c r="J53" s="815"/>
      <c r="K53" s="815"/>
      <c r="L53" s="815"/>
      <c r="M53" s="815"/>
      <c r="N53" s="815"/>
      <c r="O53" s="815"/>
      <c r="P53" s="815"/>
      <c r="Q53" s="815"/>
      <c r="R53" s="816"/>
      <c r="S53" s="733"/>
      <c r="T53" s="734"/>
      <c r="U53" s="734"/>
      <c r="V53" s="734"/>
      <c r="W53" s="734"/>
      <c r="X53" s="734"/>
      <c r="Y53" s="734"/>
      <c r="Z53" s="734"/>
      <c r="AA53" s="734"/>
      <c r="AB53" s="734"/>
      <c r="AC53" s="734"/>
      <c r="AD53" s="734"/>
      <c r="AE53" s="734"/>
      <c r="AF53" s="734"/>
      <c r="AG53" s="734"/>
      <c r="AH53" s="735"/>
    </row>
    <row r="54" spans="3:42" s="14" customFormat="1" ht="8.4" customHeight="1" x14ac:dyDescent="0.25">
      <c r="C54" s="2"/>
      <c r="D54" s="2"/>
      <c r="E54" s="2"/>
      <c r="F54" s="2"/>
      <c r="G54" s="2"/>
      <c r="H54" s="2"/>
      <c r="I54" s="2"/>
      <c r="J54" s="2"/>
      <c r="K54" s="2"/>
      <c r="L54" s="2"/>
      <c r="M54" s="2"/>
      <c r="N54" s="2"/>
      <c r="O54" s="2"/>
      <c r="P54" s="2"/>
      <c r="Q54" s="2"/>
      <c r="R54" s="2"/>
      <c r="S54" s="18"/>
      <c r="T54" s="18"/>
      <c r="U54" s="18"/>
      <c r="V54" s="18"/>
      <c r="W54" s="18"/>
      <c r="X54" s="18"/>
      <c r="Y54" s="18"/>
      <c r="Z54" s="18"/>
      <c r="AA54" s="18"/>
      <c r="AB54" s="18"/>
      <c r="AC54" s="18"/>
      <c r="AD54" s="18"/>
      <c r="AE54" s="18"/>
      <c r="AF54" s="18"/>
      <c r="AG54" s="18"/>
      <c r="AH54" s="18"/>
      <c r="AJ54" s="40"/>
    </row>
    <row r="55" spans="3:42" s="14" customFormat="1" ht="20.100000000000001" customHeight="1" x14ac:dyDescent="0.25">
      <c r="C55" s="773" t="s">
        <v>39</v>
      </c>
      <c r="D55" s="773"/>
      <c r="E55" s="773"/>
      <c r="F55" s="773"/>
      <c r="G55" s="773"/>
      <c r="H55" s="773"/>
      <c r="I55" s="773"/>
      <c r="J55" s="773"/>
      <c r="K55" s="773"/>
      <c r="L55" s="773"/>
      <c r="M55" s="773"/>
      <c r="N55" s="773"/>
      <c r="O55" s="773"/>
      <c r="P55" s="773"/>
      <c r="Q55" s="773"/>
      <c r="R55" s="773"/>
      <c r="S55" s="773"/>
      <c r="T55" s="773"/>
      <c r="U55" s="773"/>
      <c r="V55" s="773"/>
      <c r="W55" s="773"/>
      <c r="X55" s="773"/>
      <c r="Y55" s="773"/>
      <c r="Z55" s="773"/>
      <c r="AA55" s="773"/>
      <c r="AB55" s="773"/>
      <c r="AC55" s="773"/>
      <c r="AD55" s="773"/>
      <c r="AE55" s="773"/>
      <c r="AF55" s="773"/>
      <c r="AG55" s="773"/>
      <c r="AH55" s="773"/>
      <c r="AJ55" s="40"/>
    </row>
    <row r="56" spans="3:42" s="14" customFormat="1" ht="20.100000000000001" customHeight="1" x14ac:dyDescent="0.25">
      <c r="C56" s="910" t="s">
        <v>40</v>
      </c>
      <c r="D56" s="911"/>
      <c r="E56" s="911"/>
      <c r="F56" s="911"/>
      <c r="G56" s="911"/>
      <c r="H56" s="911"/>
      <c r="I56" s="911"/>
      <c r="J56" s="911"/>
      <c r="K56" s="911"/>
      <c r="L56" s="911"/>
      <c r="M56" s="911"/>
      <c r="N56" s="911"/>
      <c r="O56" s="911"/>
      <c r="P56" s="911"/>
      <c r="Q56" s="911"/>
      <c r="R56" s="911"/>
      <c r="S56" s="911"/>
      <c r="T56" s="912"/>
      <c r="U56" s="907" t="s">
        <v>47</v>
      </c>
      <c r="V56" s="908"/>
      <c r="W56" s="908"/>
      <c r="X56" s="908"/>
      <c r="Y56" s="908"/>
      <c r="Z56" s="908"/>
      <c r="AA56" s="908"/>
      <c r="AB56" s="908"/>
      <c r="AC56" s="908"/>
      <c r="AD56" s="908"/>
      <c r="AE56" s="908"/>
      <c r="AF56" s="908"/>
      <c r="AG56" s="908"/>
      <c r="AH56" s="909"/>
      <c r="AJ56" s="40"/>
      <c r="AL56" s="541" t="s">
        <v>443</v>
      </c>
      <c r="AM56" s="542">
        <f>収支計画!I48*1000</f>
        <v>0</v>
      </c>
      <c r="AN56" s="541" t="s">
        <v>444</v>
      </c>
      <c r="AO56" s="541"/>
      <c r="AP56" s="541"/>
    </row>
    <row r="57" spans="3:42" s="14" customFormat="1" ht="20.100000000000001" customHeight="1" x14ac:dyDescent="0.25">
      <c r="C57" s="824" t="s">
        <v>41</v>
      </c>
      <c r="D57" s="806"/>
      <c r="E57" s="806"/>
      <c r="F57" s="807"/>
      <c r="G57" s="798" t="s">
        <v>42</v>
      </c>
      <c r="H57" s="798" t="s">
        <v>43</v>
      </c>
      <c r="I57" s="800" t="s">
        <v>44</v>
      </c>
      <c r="J57" s="801"/>
      <c r="K57" s="798" t="s">
        <v>4</v>
      </c>
      <c r="L57" s="806"/>
      <c r="M57" s="806"/>
      <c r="N57" s="806"/>
      <c r="O57" s="807"/>
      <c r="P57" s="821" t="s">
        <v>398</v>
      </c>
      <c r="Q57" s="617"/>
      <c r="R57" s="495">
        <f>AL5</f>
        <v>13</v>
      </c>
      <c r="S57" s="822" t="s">
        <v>399</v>
      </c>
      <c r="T57" s="823"/>
      <c r="U57" s="729" t="s">
        <v>48</v>
      </c>
      <c r="V57" s="738"/>
      <c r="W57" s="738"/>
      <c r="X57" s="739"/>
      <c r="Y57" s="727" t="s">
        <v>49</v>
      </c>
      <c r="Z57" s="728"/>
      <c r="AA57" s="729" t="s">
        <v>50</v>
      </c>
      <c r="AB57" s="728"/>
      <c r="AC57" s="512">
        <v>0</v>
      </c>
      <c r="AD57" s="17" t="s">
        <v>51</v>
      </c>
      <c r="AE57" s="729" t="s">
        <v>52</v>
      </c>
      <c r="AF57" s="728"/>
      <c r="AG57" s="512">
        <v>0</v>
      </c>
      <c r="AH57" s="17" t="s">
        <v>51</v>
      </c>
      <c r="AJ57" s="40"/>
      <c r="AL57" s="541" t="s">
        <v>445</v>
      </c>
      <c r="AM57" s="542">
        <f>AM56/AM58</f>
        <v>0</v>
      </c>
      <c r="AN57" s="541" t="s">
        <v>446</v>
      </c>
      <c r="AO57" s="541"/>
      <c r="AP57" s="541"/>
    </row>
    <row r="58" spans="3:42" s="14" customFormat="1" ht="20.100000000000001" customHeight="1" thickBot="1" x14ac:dyDescent="0.3">
      <c r="C58" s="825"/>
      <c r="D58" s="661"/>
      <c r="E58" s="661"/>
      <c r="F58" s="826"/>
      <c r="G58" s="799"/>
      <c r="H58" s="799"/>
      <c r="I58" s="802"/>
      <c r="J58" s="803"/>
      <c r="K58" s="827" t="s">
        <v>45</v>
      </c>
      <c r="L58" s="827"/>
      <c r="M58" s="828" t="s">
        <v>46</v>
      </c>
      <c r="N58" s="755" t="s">
        <v>83</v>
      </c>
      <c r="O58" s="756"/>
      <c r="P58" s="827" t="s">
        <v>45</v>
      </c>
      <c r="Q58" s="827"/>
      <c r="R58" s="828" t="s">
        <v>46</v>
      </c>
      <c r="S58" s="755" t="s">
        <v>83</v>
      </c>
      <c r="T58" s="756"/>
      <c r="U58" s="757" t="s">
        <v>53</v>
      </c>
      <c r="V58" s="758"/>
      <c r="W58" s="758"/>
      <c r="X58" s="759"/>
      <c r="Y58" s="832" t="s">
        <v>49</v>
      </c>
      <c r="Z58" s="833"/>
      <c r="AA58" s="902" t="s">
        <v>50</v>
      </c>
      <c r="AB58" s="833"/>
      <c r="AC58" s="513">
        <v>0</v>
      </c>
      <c r="AD58" s="16" t="s">
        <v>51</v>
      </c>
      <c r="AE58" s="902" t="s">
        <v>52</v>
      </c>
      <c r="AF58" s="833"/>
      <c r="AG58" s="513">
        <v>0</v>
      </c>
      <c r="AH58" s="16" t="s">
        <v>51</v>
      </c>
      <c r="AJ58" s="40"/>
      <c r="AL58" s="541" t="s">
        <v>447</v>
      </c>
      <c r="AM58" s="541">
        <v>1077</v>
      </c>
      <c r="AN58" s="541" t="s">
        <v>448</v>
      </c>
      <c r="AO58" s="541"/>
      <c r="AP58" s="541"/>
    </row>
    <row r="59" spans="3:42" s="14" customFormat="1" ht="20.100000000000001" customHeight="1" thickBot="1" x14ac:dyDescent="0.3">
      <c r="C59" s="729"/>
      <c r="D59" s="738"/>
      <c r="E59" s="738"/>
      <c r="F59" s="739"/>
      <c r="G59" s="799"/>
      <c r="H59" s="799"/>
      <c r="I59" s="804"/>
      <c r="J59" s="805"/>
      <c r="K59" s="827"/>
      <c r="L59" s="827"/>
      <c r="M59" s="828"/>
      <c r="N59" s="756"/>
      <c r="O59" s="756"/>
      <c r="P59" s="827"/>
      <c r="Q59" s="827"/>
      <c r="R59" s="828"/>
      <c r="S59" s="756"/>
      <c r="T59" s="756"/>
      <c r="U59" s="760"/>
      <c r="V59" s="605"/>
      <c r="W59" s="605"/>
      <c r="X59" s="761"/>
      <c r="Y59" s="903" t="s">
        <v>54</v>
      </c>
      <c r="Z59" s="737"/>
      <c r="AA59" s="736" t="s">
        <v>50</v>
      </c>
      <c r="AB59" s="737"/>
      <c r="AC59" s="513">
        <v>0</v>
      </c>
      <c r="AD59" s="16" t="s">
        <v>51</v>
      </c>
      <c r="AE59" s="736" t="s">
        <v>52</v>
      </c>
      <c r="AF59" s="737"/>
      <c r="AG59" s="513">
        <v>0</v>
      </c>
      <c r="AH59" s="16" t="s">
        <v>51</v>
      </c>
      <c r="AJ59" s="40"/>
      <c r="AK59" s="493" t="s">
        <v>397</v>
      </c>
      <c r="AL59" s="541" t="s">
        <v>449</v>
      </c>
      <c r="AM59" s="542">
        <f>AM57/8</f>
        <v>0</v>
      </c>
      <c r="AN59" s="541" t="s">
        <v>450</v>
      </c>
      <c r="AO59" s="541"/>
      <c r="AP59" s="541"/>
    </row>
    <row r="60" spans="3:42" s="14" customFormat="1" ht="20.100000000000001" customHeight="1" x14ac:dyDescent="0.25">
      <c r="C60" s="849" t="str">
        <f>IF(AB7&lt;&gt;0,AB7,IF(Q7&lt;&gt;0,Q7,""))</f>
        <v/>
      </c>
      <c r="D60" s="850"/>
      <c r="E60" s="850"/>
      <c r="F60" s="851"/>
      <c r="G60" s="482" t="e">
        <f>IF(AK60="","",DATEDIF(AK60,AL4,"Y"))</f>
        <v>#VALUE!</v>
      </c>
      <c r="H60" s="510"/>
      <c r="I60" s="753" t="s">
        <v>55</v>
      </c>
      <c r="J60" s="754"/>
      <c r="K60" s="842"/>
      <c r="L60" s="843"/>
      <c r="M60" s="496"/>
      <c r="N60" s="845"/>
      <c r="O60" s="846"/>
      <c r="P60" s="857"/>
      <c r="Q60" s="858"/>
      <c r="R60" s="496"/>
      <c r="S60" s="845"/>
      <c r="T60" s="846"/>
      <c r="U60" s="15"/>
      <c r="AJ60" s="40"/>
      <c r="AK60" s="490">
        <f>Q8</f>
        <v>0</v>
      </c>
      <c r="AL60" s="541" t="s">
        <v>451</v>
      </c>
      <c r="AM60" s="541" t="e">
        <f>AG58/AC58</f>
        <v>#DIV/0!</v>
      </c>
      <c r="AN60" s="541" t="s">
        <v>452</v>
      </c>
      <c r="AO60" s="541"/>
      <c r="AP60" s="541"/>
    </row>
    <row r="61" spans="3:42" s="14" customFormat="1" ht="20.100000000000001" customHeight="1" x14ac:dyDescent="0.25">
      <c r="C61" s="740"/>
      <c r="D61" s="741"/>
      <c r="E61" s="741"/>
      <c r="F61" s="742"/>
      <c r="G61" s="482" t="str">
        <f>IF(AK61="","",DATEDIF(AK61,AL4,"Y"))</f>
        <v/>
      </c>
      <c r="H61" s="511"/>
      <c r="I61" s="844"/>
      <c r="J61" s="550"/>
      <c r="K61" s="842"/>
      <c r="L61" s="843"/>
      <c r="M61" s="485"/>
      <c r="N61" s="845"/>
      <c r="O61" s="846"/>
      <c r="P61" s="842"/>
      <c r="Q61" s="843"/>
      <c r="R61" s="485"/>
      <c r="S61" s="845"/>
      <c r="T61" s="846"/>
      <c r="U61" s="8"/>
      <c r="AJ61" s="40"/>
      <c r="AK61" s="491"/>
      <c r="AL61" s="541" t="s">
        <v>453</v>
      </c>
      <c r="AM61" s="542" t="e">
        <f>AM59*AM60</f>
        <v>#DIV/0!</v>
      </c>
      <c r="AN61" s="541" t="s">
        <v>454</v>
      </c>
      <c r="AO61" s="541"/>
      <c r="AP61" s="541"/>
    </row>
    <row r="62" spans="3:42" s="14" customFormat="1" ht="20.100000000000001" customHeight="1" x14ac:dyDescent="0.25">
      <c r="C62" s="743"/>
      <c r="D62" s="744"/>
      <c r="E62" s="744"/>
      <c r="F62" s="745"/>
      <c r="G62" s="482" t="str">
        <f>IF(AK62="","",DATEDIF(AK62,AL4,"Y"))</f>
        <v/>
      </c>
      <c r="H62" s="510"/>
      <c r="I62" s="844"/>
      <c r="J62" s="550"/>
      <c r="K62" s="842"/>
      <c r="L62" s="843"/>
      <c r="M62" s="483"/>
      <c r="N62" s="845"/>
      <c r="O62" s="846"/>
      <c r="P62" s="842"/>
      <c r="Q62" s="843"/>
      <c r="R62" s="483"/>
      <c r="S62" s="845"/>
      <c r="T62" s="846"/>
      <c r="U62" s="8"/>
      <c r="AJ62" s="40"/>
      <c r="AK62" s="491"/>
    </row>
    <row r="63" spans="3:42" s="14" customFormat="1" ht="20.100000000000001" customHeight="1" thickBot="1" x14ac:dyDescent="0.3">
      <c r="C63" s="743"/>
      <c r="D63" s="744"/>
      <c r="E63" s="744"/>
      <c r="F63" s="745"/>
      <c r="G63" s="482" t="str">
        <f>IF(AK63="","",DATEDIF(AK63,AL4,"Y"))</f>
        <v/>
      </c>
      <c r="H63" s="510"/>
      <c r="I63" s="844"/>
      <c r="J63" s="550"/>
      <c r="K63" s="842"/>
      <c r="L63" s="843"/>
      <c r="M63" s="484"/>
      <c r="N63" s="845"/>
      <c r="O63" s="846"/>
      <c r="P63" s="842"/>
      <c r="Q63" s="843"/>
      <c r="R63" s="484"/>
      <c r="S63" s="845"/>
      <c r="T63" s="846"/>
      <c r="U63" s="8"/>
      <c r="AJ63" s="40"/>
      <c r="AK63" s="492"/>
    </row>
    <row r="64" spans="3:42" s="14" customFormat="1" ht="12.75" customHeight="1" x14ac:dyDescent="0.25">
      <c r="C64" s="8"/>
      <c r="D64" s="8"/>
      <c r="E64" s="8"/>
      <c r="F64" s="8"/>
      <c r="G64" s="8"/>
      <c r="H64" s="8"/>
      <c r="I64" s="8"/>
      <c r="J64" s="8"/>
      <c r="K64" s="8"/>
      <c r="L64" s="8"/>
      <c r="M64" s="8"/>
      <c r="N64" s="8"/>
      <c r="O64" s="8"/>
      <c r="P64" s="8"/>
      <c r="Q64" s="8"/>
      <c r="R64" s="8"/>
      <c r="S64" s="8"/>
      <c r="T64" s="8"/>
      <c r="U64" s="8"/>
      <c r="AJ64" s="40"/>
    </row>
    <row r="65" spans="3:70" s="14" customFormat="1" ht="7.5" customHeight="1" x14ac:dyDescent="0.25">
      <c r="C65" s="8"/>
      <c r="D65" s="8"/>
      <c r="E65" s="8"/>
      <c r="F65" s="8"/>
      <c r="G65" s="8"/>
      <c r="H65" s="8"/>
      <c r="I65" s="8"/>
      <c r="J65" s="8"/>
      <c r="K65" s="8"/>
      <c r="L65" s="8"/>
      <c r="M65" s="8"/>
      <c r="N65" s="8"/>
      <c r="O65" s="8"/>
      <c r="P65" s="8"/>
      <c r="Q65" s="8"/>
      <c r="R65" s="8"/>
      <c r="S65" s="8"/>
      <c r="T65" s="8"/>
      <c r="U65" s="8"/>
      <c r="AJ65" s="40"/>
    </row>
    <row r="66" spans="3:70" ht="20.100000000000001" customHeight="1" thickBot="1" x14ac:dyDescent="0.3">
      <c r="C66" s="6" t="s">
        <v>59</v>
      </c>
      <c r="D66" s="6"/>
      <c r="E66" s="6"/>
      <c r="F66" s="6"/>
      <c r="G66" s="6"/>
      <c r="H66" s="6"/>
      <c r="I66" s="6"/>
      <c r="J66" s="6"/>
      <c r="K66" s="6"/>
      <c r="L66" s="6"/>
      <c r="M66" s="6"/>
      <c r="N66" s="6"/>
      <c r="O66" s="6"/>
      <c r="P66" s="6"/>
      <c r="Q66" s="6"/>
      <c r="R66" s="6"/>
      <c r="S66" s="29"/>
      <c r="T66" s="29"/>
      <c r="U66" s="29"/>
      <c r="V66" s="18"/>
      <c r="W66" s="18"/>
      <c r="X66" s="18"/>
      <c r="Y66" s="18"/>
      <c r="Z66" s="18"/>
      <c r="AA66" s="18"/>
      <c r="AB66" s="18"/>
      <c r="AC66" s="18"/>
      <c r="AD66" s="18"/>
      <c r="AE66" s="18"/>
      <c r="AF66" s="18"/>
      <c r="AG66" s="18"/>
      <c r="AH66" s="18"/>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row>
    <row r="67" spans="3:70" s="14" customFormat="1" ht="24" customHeight="1" x14ac:dyDescent="0.25">
      <c r="C67" s="840" t="s">
        <v>58</v>
      </c>
      <c r="D67" s="751"/>
      <c r="E67" s="751"/>
      <c r="F67" s="751"/>
      <c r="G67" s="751"/>
      <c r="H67" s="751"/>
      <c r="I67" s="751"/>
      <c r="J67" s="751"/>
      <c r="K67" s="751"/>
      <c r="L67" s="751"/>
      <c r="M67" s="751"/>
      <c r="N67" s="751"/>
      <c r="O67" s="751"/>
      <c r="P67" s="841"/>
      <c r="Q67" s="750" t="s">
        <v>56</v>
      </c>
      <c r="R67" s="751"/>
      <c r="S67" s="751"/>
      <c r="T67" s="751"/>
      <c r="U67" s="752"/>
      <c r="AJ67" s="40"/>
    </row>
    <row r="68" spans="3:70" s="14" customFormat="1" ht="24" customHeight="1" x14ac:dyDescent="0.25">
      <c r="C68" s="628"/>
      <c r="D68" s="746"/>
      <c r="E68" s="746"/>
      <c r="F68" s="746"/>
      <c r="G68" s="746"/>
      <c r="H68" s="746"/>
      <c r="I68" s="746"/>
      <c r="J68" s="746"/>
      <c r="K68" s="746"/>
      <c r="L68" s="746"/>
      <c r="M68" s="746"/>
      <c r="N68" s="746"/>
      <c r="O68" s="746"/>
      <c r="P68" s="747"/>
      <c r="Q68" s="748"/>
      <c r="R68" s="629"/>
      <c r="S68" s="629"/>
      <c r="T68" s="629"/>
      <c r="U68" s="749"/>
      <c r="AJ68" s="40"/>
    </row>
    <row r="69" spans="3:70" s="14" customFormat="1" ht="24" customHeight="1" x14ac:dyDescent="0.25">
      <c r="C69" s="628"/>
      <c r="D69" s="746"/>
      <c r="E69" s="746"/>
      <c r="F69" s="746"/>
      <c r="G69" s="746"/>
      <c r="H69" s="746"/>
      <c r="I69" s="746"/>
      <c r="J69" s="746"/>
      <c r="K69" s="746"/>
      <c r="L69" s="746"/>
      <c r="M69" s="746"/>
      <c r="N69" s="746"/>
      <c r="O69" s="746"/>
      <c r="P69" s="747"/>
      <c r="Q69" s="748"/>
      <c r="R69" s="629"/>
      <c r="S69" s="629"/>
      <c r="T69" s="629"/>
      <c r="U69" s="749"/>
      <c r="AJ69" s="40"/>
    </row>
    <row r="70" spans="3:70" s="14" customFormat="1" ht="24" customHeight="1" x14ac:dyDescent="0.25">
      <c r="C70" s="628"/>
      <c r="D70" s="746"/>
      <c r="E70" s="746"/>
      <c r="F70" s="746"/>
      <c r="G70" s="746"/>
      <c r="H70" s="746"/>
      <c r="I70" s="746"/>
      <c r="J70" s="746"/>
      <c r="K70" s="746"/>
      <c r="L70" s="746"/>
      <c r="M70" s="746"/>
      <c r="N70" s="746"/>
      <c r="O70" s="746"/>
      <c r="P70" s="747"/>
      <c r="Q70" s="748"/>
      <c r="R70" s="629"/>
      <c r="S70" s="629"/>
      <c r="T70" s="629"/>
      <c r="U70" s="749"/>
      <c r="AJ70" s="40"/>
    </row>
    <row r="71" spans="3:70" s="14" customFormat="1" ht="24" customHeight="1" x14ac:dyDescent="0.25">
      <c r="C71" s="628"/>
      <c r="D71" s="746"/>
      <c r="E71" s="746"/>
      <c r="F71" s="746"/>
      <c r="G71" s="746"/>
      <c r="H71" s="746"/>
      <c r="I71" s="746"/>
      <c r="J71" s="746"/>
      <c r="K71" s="746"/>
      <c r="L71" s="746"/>
      <c r="M71" s="746"/>
      <c r="N71" s="746"/>
      <c r="O71" s="746"/>
      <c r="P71" s="747"/>
      <c r="Q71" s="748"/>
      <c r="R71" s="629"/>
      <c r="S71" s="629"/>
      <c r="T71" s="629"/>
      <c r="U71" s="749"/>
      <c r="AJ71" s="40"/>
    </row>
    <row r="72" spans="3:70" s="14" customFormat="1" ht="24" customHeight="1" x14ac:dyDescent="0.25">
      <c r="C72" s="628"/>
      <c r="D72" s="746"/>
      <c r="E72" s="746"/>
      <c r="F72" s="746"/>
      <c r="G72" s="746"/>
      <c r="H72" s="746"/>
      <c r="I72" s="746"/>
      <c r="J72" s="746"/>
      <c r="K72" s="746"/>
      <c r="L72" s="746"/>
      <c r="M72" s="746"/>
      <c r="N72" s="746"/>
      <c r="O72" s="746"/>
      <c r="P72" s="747"/>
      <c r="Q72" s="748"/>
      <c r="R72" s="629"/>
      <c r="S72" s="629"/>
      <c r="T72" s="629"/>
      <c r="U72" s="749"/>
      <c r="AJ72" s="40"/>
    </row>
    <row r="73" spans="3:70" s="14" customFormat="1" ht="24" customHeight="1" x14ac:dyDescent="0.25">
      <c r="C73" s="628"/>
      <c r="D73" s="746"/>
      <c r="E73" s="746"/>
      <c r="F73" s="746"/>
      <c r="G73" s="746"/>
      <c r="H73" s="746"/>
      <c r="I73" s="746"/>
      <c r="J73" s="746"/>
      <c r="K73" s="746"/>
      <c r="L73" s="746"/>
      <c r="M73" s="746"/>
      <c r="N73" s="746"/>
      <c r="O73" s="746"/>
      <c r="P73" s="747"/>
      <c r="Q73" s="748"/>
      <c r="R73" s="629"/>
      <c r="S73" s="629"/>
      <c r="T73" s="629"/>
      <c r="U73" s="749"/>
      <c r="AJ73" s="40"/>
      <c r="AM73" s="6"/>
      <c r="AN73" s="6"/>
      <c r="AO73" s="6"/>
      <c r="AP73" s="6"/>
      <c r="AQ73" s="6"/>
      <c r="AR73" s="6"/>
      <c r="AS73" s="6"/>
      <c r="AT73" s="6"/>
      <c r="AU73" s="6"/>
      <c r="AV73" s="6"/>
      <c r="AW73" s="6"/>
      <c r="AX73" s="6"/>
      <c r="AY73" s="6"/>
      <c r="AZ73" s="6"/>
      <c r="BA73" s="6"/>
      <c r="BB73" s="6"/>
      <c r="BC73" s="29"/>
      <c r="BD73" s="29"/>
      <c r="BE73" s="29"/>
      <c r="BF73" s="32"/>
      <c r="BG73" s="32"/>
      <c r="BH73" s="32"/>
      <c r="BI73" s="32"/>
      <c r="BJ73" s="32"/>
      <c r="BK73" s="32"/>
      <c r="BL73" s="32"/>
      <c r="BM73" s="32"/>
      <c r="BN73" s="32"/>
      <c r="BO73" s="32"/>
      <c r="BP73" s="32"/>
      <c r="BQ73" s="32"/>
      <c r="BR73" s="32"/>
    </row>
    <row r="74" spans="3:70" s="14" customFormat="1" ht="24" customHeight="1" x14ac:dyDescent="0.25">
      <c r="C74" s="628"/>
      <c r="D74" s="746"/>
      <c r="E74" s="746"/>
      <c r="F74" s="746"/>
      <c r="G74" s="746"/>
      <c r="H74" s="746"/>
      <c r="I74" s="746"/>
      <c r="J74" s="746"/>
      <c r="K74" s="746"/>
      <c r="L74" s="746"/>
      <c r="M74" s="746"/>
      <c r="N74" s="746"/>
      <c r="O74" s="746"/>
      <c r="P74" s="747"/>
      <c r="Q74" s="748"/>
      <c r="R74" s="629"/>
      <c r="S74" s="629"/>
      <c r="T74" s="629"/>
      <c r="U74" s="749"/>
      <c r="AJ74" s="40"/>
      <c r="AM74" s="726"/>
      <c r="AN74" s="726"/>
      <c r="AO74" s="726"/>
      <c r="AP74" s="726"/>
      <c r="AQ74" s="726"/>
      <c r="AR74" s="726"/>
      <c r="AS74" s="726"/>
      <c r="AT74" s="726"/>
      <c r="AU74" s="726"/>
      <c r="AV74" s="726"/>
      <c r="AW74" s="726"/>
      <c r="AX74" s="726"/>
      <c r="AY74" s="726"/>
      <c r="AZ74" s="726"/>
      <c r="BA74" s="726"/>
      <c r="BB74" s="726"/>
      <c r="BC74" s="726"/>
      <c r="BD74" s="726"/>
      <c r="BE74" s="726"/>
    </row>
    <row r="75" spans="3:70" s="14" customFormat="1" ht="24" customHeight="1" x14ac:dyDescent="0.25">
      <c r="C75" s="628"/>
      <c r="D75" s="746"/>
      <c r="E75" s="746"/>
      <c r="F75" s="746"/>
      <c r="G75" s="746"/>
      <c r="H75" s="746"/>
      <c r="I75" s="746"/>
      <c r="J75" s="746"/>
      <c r="K75" s="746"/>
      <c r="L75" s="746"/>
      <c r="M75" s="746"/>
      <c r="N75" s="746"/>
      <c r="O75" s="746"/>
      <c r="P75" s="747"/>
      <c r="Q75" s="748"/>
      <c r="R75" s="629"/>
      <c r="S75" s="629"/>
      <c r="T75" s="629"/>
      <c r="U75" s="749"/>
      <c r="AJ75" s="40"/>
      <c r="AM75" s="33"/>
      <c r="AN75" s="33"/>
      <c r="AO75" s="33"/>
      <c r="AP75" s="33"/>
      <c r="AQ75" s="33"/>
      <c r="AR75" s="33"/>
      <c r="AS75" s="33"/>
      <c r="AT75" s="33"/>
      <c r="AU75" s="33"/>
      <c r="AV75" s="33"/>
      <c r="AW75" s="33"/>
      <c r="AX75" s="2"/>
      <c r="AY75" s="2"/>
      <c r="AZ75" s="2"/>
      <c r="BA75" s="33"/>
      <c r="BB75" s="33"/>
      <c r="BC75" s="33"/>
      <c r="BD75" s="33"/>
      <c r="BE75" s="33"/>
    </row>
    <row r="76" spans="3:70" s="14" customFormat="1" ht="24" customHeight="1" x14ac:dyDescent="0.25">
      <c r="C76" s="628"/>
      <c r="D76" s="746"/>
      <c r="E76" s="746"/>
      <c r="F76" s="746"/>
      <c r="G76" s="746"/>
      <c r="H76" s="746"/>
      <c r="I76" s="746"/>
      <c r="J76" s="746"/>
      <c r="K76" s="746"/>
      <c r="L76" s="746"/>
      <c r="M76" s="746"/>
      <c r="N76" s="746"/>
      <c r="O76" s="746"/>
      <c r="P76" s="747"/>
      <c r="Q76" s="748"/>
      <c r="R76" s="629"/>
      <c r="S76" s="629"/>
      <c r="T76" s="629"/>
      <c r="U76" s="749"/>
      <c r="AJ76" s="40"/>
      <c r="AM76" s="33"/>
      <c r="AN76" s="33"/>
      <c r="AO76" s="33"/>
      <c r="AP76" s="33"/>
      <c r="AQ76" s="33"/>
      <c r="AR76" s="33"/>
      <c r="AS76" s="33"/>
      <c r="AT76" s="33"/>
      <c r="AU76" s="33"/>
      <c r="AV76" s="33"/>
      <c r="AW76" s="33"/>
      <c r="AX76" s="2"/>
      <c r="AY76" s="2"/>
      <c r="AZ76" s="2"/>
      <c r="BA76" s="33"/>
      <c r="BB76" s="33"/>
      <c r="BC76" s="33"/>
      <c r="BD76" s="33"/>
      <c r="BE76" s="33"/>
    </row>
    <row r="77" spans="3:70" s="14" customFormat="1" ht="24" customHeight="1" x14ac:dyDescent="0.25">
      <c r="C77" s="628"/>
      <c r="D77" s="746"/>
      <c r="E77" s="746"/>
      <c r="F77" s="746"/>
      <c r="G77" s="746"/>
      <c r="H77" s="746"/>
      <c r="I77" s="746"/>
      <c r="J77" s="746"/>
      <c r="K77" s="746"/>
      <c r="L77" s="746"/>
      <c r="M77" s="746"/>
      <c r="N77" s="746"/>
      <c r="O77" s="746"/>
      <c r="P77" s="747"/>
      <c r="Q77" s="748"/>
      <c r="R77" s="629"/>
      <c r="S77" s="629"/>
      <c r="T77" s="629"/>
      <c r="U77" s="749"/>
      <c r="AJ77" s="40"/>
      <c r="AM77" s="33"/>
      <c r="AN77" s="33"/>
      <c r="AO77" s="33"/>
      <c r="AP77" s="33"/>
      <c r="AQ77" s="33"/>
      <c r="AR77" s="33"/>
      <c r="AS77" s="33"/>
      <c r="AT77" s="33"/>
      <c r="AU77" s="33"/>
      <c r="AV77" s="33"/>
      <c r="AW77" s="33"/>
      <c r="AX77" s="2"/>
      <c r="AY77" s="2"/>
      <c r="AZ77" s="2"/>
      <c r="BA77" s="33"/>
      <c r="BB77" s="33"/>
      <c r="BC77" s="33"/>
      <c r="BD77" s="33"/>
      <c r="BE77" s="33"/>
    </row>
    <row r="78" spans="3:70" s="14" customFormat="1" ht="24" customHeight="1" x14ac:dyDescent="0.25">
      <c r="C78" s="628"/>
      <c r="D78" s="746"/>
      <c r="E78" s="746"/>
      <c r="F78" s="746"/>
      <c r="G78" s="746"/>
      <c r="H78" s="746"/>
      <c r="I78" s="746"/>
      <c r="J78" s="746"/>
      <c r="K78" s="746"/>
      <c r="L78" s="746"/>
      <c r="M78" s="746"/>
      <c r="N78" s="746"/>
      <c r="O78" s="746"/>
      <c r="P78" s="747"/>
      <c r="Q78" s="748"/>
      <c r="R78" s="629"/>
      <c r="S78" s="629"/>
      <c r="T78" s="629"/>
      <c r="U78" s="749"/>
      <c r="AJ78" s="40"/>
      <c r="AM78" s="33"/>
      <c r="AN78" s="33"/>
      <c r="AO78" s="33"/>
      <c r="AP78" s="33"/>
      <c r="AQ78" s="33"/>
      <c r="AR78" s="33"/>
      <c r="AS78" s="33"/>
      <c r="AT78" s="33"/>
      <c r="AU78" s="33"/>
      <c r="AV78" s="33"/>
      <c r="AW78" s="33"/>
      <c r="AX78" s="2"/>
      <c r="AY78" s="2"/>
      <c r="AZ78" s="2"/>
      <c r="BA78" s="33"/>
      <c r="BB78" s="33"/>
      <c r="BC78" s="33"/>
      <c r="BD78" s="33"/>
      <c r="BE78" s="33"/>
    </row>
    <row r="79" spans="3:70" s="14" customFormat="1" ht="24" customHeight="1" x14ac:dyDescent="0.25">
      <c r="C79" s="628"/>
      <c r="D79" s="746"/>
      <c r="E79" s="746"/>
      <c r="F79" s="746"/>
      <c r="G79" s="746"/>
      <c r="H79" s="746"/>
      <c r="I79" s="746"/>
      <c r="J79" s="746"/>
      <c r="K79" s="746"/>
      <c r="L79" s="746"/>
      <c r="M79" s="746"/>
      <c r="N79" s="746"/>
      <c r="O79" s="746"/>
      <c r="P79" s="747"/>
      <c r="Q79" s="748"/>
      <c r="R79" s="629"/>
      <c r="S79" s="629"/>
      <c r="T79" s="629"/>
      <c r="U79" s="749"/>
      <c r="AJ79" s="40"/>
      <c r="AM79" s="33"/>
      <c r="AN79" s="33"/>
      <c r="AO79" s="33"/>
      <c r="AP79" s="33"/>
      <c r="AQ79" s="33"/>
      <c r="AR79" s="33"/>
      <c r="AS79" s="33"/>
      <c r="AT79" s="33"/>
      <c r="AU79" s="33"/>
      <c r="AV79" s="33"/>
      <c r="AW79" s="33"/>
      <c r="AX79" s="2"/>
      <c r="AY79" s="2"/>
      <c r="AZ79" s="2"/>
      <c r="BA79" s="33"/>
      <c r="BB79" s="33"/>
      <c r="BC79" s="33"/>
      <c r="BD79" s="33"/>
      <c r="BE79" s="33"/>
    </row>
    <row r="80" spans="3:70" s="14" customFormat="1" ht="24" customHeight="1" x14ac:dyDescent="0.25">
      <c r="C80" s="628"/>
      <c r="D80" s="746"/>
      <c r="E80" s="746"/>
      <c r="F80" s="746"/>
      <c r="G80" s="746"/>
      <c r="H80" s="746"/>
      <c r="I80" s="746"/>
      <c r="J80" s="746"/>
      <c r="K80" s="746"/>
      <c r="L80" s="746"/>
      <c r="M80" s="746"/>
      <c r="N80" s="746"/>
      <c r="O80" s="746"/>
      <c r="P80" s="747"/>
      <c r="Q80" s="748"/>
      <c r="R80" s="629"/>
      <c r="S80" s="629"/>
      <c r="T80" s="629"/>
      <c r="U80" s="749"/>
      <c r="AJ80" s="40"/>
      <c r="AM80" s="33"/>
      <c r="AN80" s="33"/>
      <c r="AO80" s="33"/>
      <c r="AP80" s="33"/>
      <c r="AQ80" s="33"/>
      <c r="AR80" s="33"/>
      <c r="AS80" s="33"/>
      <c r="AT80" s="33"/>
      <c r="AU80" s="33"/>
      <c r="AV80" s="33"/>
      <c r="AW80" s="33"/>
      <c r="AX80" s="2"/>
      <c r="AY80" s="2"/>
      <c r="AZ80" s="2"/>
      <c r="BA80" s="33"/>
      <c r="BB80" s="33"/>
      <c r="BC80" s="33"/>
      <c r="BD80" s="33"/>
      <c r="BE80" s="33"/>
    </row>
    <row r="81" spans="3:70" s="14" customFormat="1" ht="24" customHeight="1" x14ac:dyDescent="0.25">
      <c r="C81" s="628"/>
      <c r="D81" s="746"/>
      <c r="E81" s="746"/>
      <c r="F81" s="746"/>
      <c r="G81" s="746"/>
      <c r="H81" s="746"/>
      <c r="I81" s="746"/>
      <c r="J81" s="746"/>
      <c r="K81" s="746"/>
      <c r="L81" s="746"/>
      <c r="M81" s="746"/>
      <c r="N81" s="746"/>
      <c r="O81" s="746"/>
      <c r="P81" s="747"/>
      <c r="Q81" s="748"/>
      <c r="R81" s="629"/>
      <c r="S81" s="629"/>
      <c r="T81" s="629"/>
      <c r="U81" s="749"/>
      <c r="AJ81" s="40"/>
      <c r="AM81" s="33"/>
      <c r="AN81" s="33"/>
      <c r="AO81" s="33"/>
      <c r="AP81" s="33"/>
      <c r="AQ81" s="33"/>
      <c r="AR81" s="33"/>
      <c r="AS81" s="33"/>
      <c r="AT81" s="33"/>
      <c r="AU81" s="33"/>
      <c r="AV81" s="33"/>
      <c r="AW81" s="33"/>
      <c r="AX81" s="2"/>
      <c r="AY81" s="2"/>
      <c r="AZ81" s="2"/>
      <c r="BA81" s="33"/>
      <c r="BB81" s="33"/>
      <c r="BC81" s="33"/>
      <c r="BD81" s="33"/>
      <c r="BE81" s="33"/>
    </row>
    <row r="82" spans="3:70" s="14" customFormat="1" ht="24" customHeight="1" x14ac:dyDescent="0.25">
      <c r="C82" s="628"/>
      <c r="D82" s="746"/>
      <c r="E82" s="746"/>
      <c r="F82" s="746"/>
      <c r="G82" s="746"/>
      <c r="H82" s="746"/>
      <c r="I82" s="746"/>
      <c r="J82" s="746"/>
      <c r="K82" s="746"/>
      <c r="L82" s="746"/>
      <c r="M82" s="746"/>
      <c r="N82" s="746"/>
      <c r="O82" s="746"/>
      <c r="P82" s="747"/>
      <c r="Q82" s="748"/>
      <c r="R82" s="629"/>
      <c r="S82" s="629"/>
      <c r="T82" s="629"/>
      <c r="U82" s="749"/>
      <c r="AJ82" s="40"/>
      <c r="AM82" s="33"/>
      <c r="AN82" s="33"/>
      <c r="AO82" s="33"/>
      <c r="AP82" s="33"/>
      <c r="AQ82" s="33"/>
      <c r="AR82" s="33"/>
      <c r="AS82" s="33"/>
      <c r="AT82" s="33"/>
      <c r="AU82" s="33"/>
      <c r="AV82" s="33"/>
      <c r="AW82" s="33"/>
      <c r="AX82" s="2"/>
      <c r="AY82" s="2"/>
      <c r="AZ82" s="2"/>
      <c r="BA82" s="33"/>
      <c r="BB82" s="33"/>
      <c r="BC82" s="33"/>
      <c r="BD82" s="33"/>
      <c r="BE82" s="33"/>
    </row>
    <row r="83" spans="3:70" s="14" customFormat="1" ht="24" customHeight="1" x14ac:dyDescent="0.25">
      <c r="C83" s="628"/>
      <c r="D83" s="746"/>
      <c r="E83" s="746"/>
      <c r="F83" s="746"/>
      <c r="G83" s="746"/>
      <c r="H83" s="746"/>
      <c r="I83" s="746"/>
      <c r="J83" s="746"/>
      <c r="K83" s="746"/>
      <c r="L83" s="746"/>
      <c r="M83" s="746"/>
      <c r="N83" s="746"/>
      <c r="O83" s="746"/>
      <c r="P83" s="747"/>
      <c r="Q83" s="748"/>
      <c r="R83" s="629"/>
      <c r="S83" s="629"/>
      <c r="T83" s="629"/>
      <c r="U83" s="749"/>
      <c r="AJ83" s="40"/>
      <c r="AM83" s="33"/>
      <c r="AN83" s="33"/>
      <c r="AO83" s="33"/>
      <c r="AP83" s="33"/>
      <c r="AQ83" s="33"/>
      <c r="AR83" s="33"/>
      <c r="AS83" s="33"/>
      <c r="AT83" s="33"/>
      <c r="AU83" s="33"/>
      <c r="AV83" s="33"/>
      <c r="AW83" s="33"/>
      <c r="AX83" s="2"/>
      <c r="AY83" s="2"/>
      <c r="AZ83" s="2"/>
      <c r="BA83" s="33"/>
      <c r="BB83" s="33"/>
      <c r="BC83" s="33"/>
      <c r="BD83" s="33"/>
      <c r="BE83" s="33"/>
    </row>
    <row r="84" spans="3:70" s="14" customFormat="1" ht="24" customHeight="1" x14ac:dyDescent="0.25">
      <c r="C84" s="628"/>
      <c r="D84" s="746"/>
      <c r="E84" s="746"/>
      <c r="F84" s="746"/>
      <c r="G84" s="746"/>
      <c r="H84" s="746"/>
      <c r="I84" s="746"/>
      <c r="J84" s="746"/>
      <c r="K84" s="746"/>
      <c r="L84" s="746"/>
      <c r="M84" s="746"/>
      <c r="N84" s="746"/>
      <c r="O84" s="746"/>
      <c r="P84" s="747"/>
      <c r="Q84" s="748"/>
      <c r="R84" s="629"/>
      <c r="S84" s="629"/>
      <c r="T84" s="629"/>
      <c r="U84" s="749"/>
      <c r="AJ84" s="40"/>
      <c r="AM84" s="33"/>
      <c r="AN84" s="33"/>
      <c r="AO84" s="33"/>
      <c r="AP84" s="33"/>
      <c r="AQ84" s="33"/>
      <c r="AR84" s="33"/>
      <c r="AS84" s="33"/>
      <c r="AT84" s="33"/>
      <c r="AU84" s="33"/>
      <c r="AV84" s="33"/>
      <c r="AW84" s="33"/>
      <c r="AX84" s="2"/>
      <c r="AY84" s="2"/>
      <c r="AZ84" s="2"/>
      <c r="BA84" s="33"/>
      <c r="BB84" s="33"/>
      <c r="BC84" s="33"/>
      <c r="BD84" s="33"/>
      <c r="BE84" s="33"/>
    </row>
    <row r="85" spans="3:70" s="14" customFormat="1" ht="24" customHeight="1" x14ac:dyDescent="0.25">
      <c r="C85" s="628"/>
      <c r="D85" s="746"/>
      <c r="E85" s="746"/>
      <c r="F85" s="746"/>
      <c r="G85" s="746"/>
      <c r="H85" s="746"/>
      <c r="I85" s="746"/>
      <c r="J85" s="746"/>
      <c r="K85" s="746"/>
      <c r="L85" s="746"/>
      <c r="M85" s="746"/>
      <c r="N85" s="746"/>
      <c r="O85" s="746"/>
      <c r="P85" s="747"/>
      <c r="Q85" s="748"/>
      <c r="R85" s="629"/>
      <c r="S85" s="629"/>
      <c r="T85" s="629"/>
      <c r="U85" s="749"/>
      <c r="AJ85" s="40"/>
      <c r="AM85" s="33"/>
      <c r="AN85" s="33"/>
      <c r="AO85" s="33"/>
      <c r="AP85" s="33"/>
      <c r="AQ85" s="33"/>
      <c r="AR85" s="33"/>
      <c r="AS85" s="33"/>
      <c r="AT85" s="33"/>
      <c r="AU85" s="33"/>
      <c r="AV85" s="33"/>
      <c r="AW85" s="33"/>
      <c r="AX85" s="2"/>
      <c r="AY85" s="2"/>
      <c r="AZ85" s="2"/>
      <c r="BA85" s="33"/>
      <c r="BB85" s="33"/>
      <c r="BC85" s="33"/>
      <c r="BD85" s="33"/>
      <c r="BE85" s="33"/>
    </row>
    <row r="86" spans="3:70" s="14" customFormat="1" ht="24" customHeight="1" x14ac:dyDescent="0.25">
      <c r="C86" s="628"/>
      <c r="D86" s="746"/>
      <c r="E86" s="746"/>
      <c r="F86" s="746"/>
      <c r="G86" s="746"/>
      <c r="H86" s="746"/>
      <c r="I86" s="746"/>
      <c r="J86" s="746"/>
      <c r="K86" s="746"/>
      <c r="L86" s="746"/>
      <c r="M86" s="746"/>
      <c r="N86" s="746"/>
      <c r="O86" s="746"/>
      <c r="P86" s="747"/>
      <c r="Q86" s="748"/>
      <c r="R86" s="629"/>
      <c r="S86" s="629"/>
      <c r="T86" s="629"/>
      <c r="U86" s="749"/>
      <c r="AJ86" s="40"/>
      <c r="AM86" s="33"/>
      <c r="AN86" s="33"/>
      <c r="AO86" s="33"/>
      <c r="AP86" s="33"/>
      <c r="AQ86" s="33"/>
      <c r="AR86" s="33"/>
      <c r="AS86" s="33"/>
      <c r="AT86" s="33"/>
      <c r="AU86" s="33"/>
      <c r="AV86" s="33"/>
      <c r="AW86" s="33"/>
      <c r="AX86" s="2"/>
      <c r="AY86" s="2"/>
      <c r="AZ86" s="2"/>
      <c r="BA86" s="33"/>
      <c r="BB86" s="33"/>
      <c r="BC86" s="33"/>
      <c r="BD86" s="33"/>
      <c r="BE86" s="33"/>
    </row>
    <row r="87" spans="3:70" ht="24" customHeight="1" thickBot="1" x14ac:dyDescent="0.3">
      <c r="C87" s="829"/>
      <c r="D87" s="859"/>
      <c r="E87" s="859"/>
      <c r="F87" s="859"/>
      <c r="G87" s="859"/>
      <c r="H87" s="859"/>
      <c r="I87" s="859"/>
      <c r="J87" s="859"/>
      <c r="K87" s="859"/>
      <c r="L87" s="859"/>
      <c r="M87" s="859"/>
      <c r="N87" s="859"/>
      <c r="O87" s="859"/>
      <c r="P87" s="860"/>
      <c r="Q87" s="855"/>
      <c r="R87" s="830"/>
      <c r="S87" s="830"/>
      <c r="T87" s="830"/>
      <c r="U87" s="856"/>
      <c r="AM87" s="33"/>
      <c r="AN87" s="33"/>
      <c r="AO87" s="33"/>
      <c r="AP87" s="33"/>
      <c r="AQ87" s="33"/>
      <c r="AR87" s="33"/>
      <c r="AS87" s="33"/>
      <c r="AT87" s="33"/>
      <c r="AU87" s="33"/>
      <c r="AV87" s="33"/>
      <c r="AW87" s="33"/>
      <c r="AX87" s="2"/>
      <c r="AY87" s="2"/>
      <c r="AZ87" s="2"/>
      <c r="BA87" s="33"/>
      <c r="BB87" s="33"/>
      <c r="BC87" s="33"/>
      <c r="BD87" s="33"/>
      <c r="BE87" s="33"/>
      <c r="BF87" s="14"/>
      <c r="BG87" s="14"/>
      <c r="BH87" s="14"/>
      <c r="BI87" s="14"/>
      <c r="BJ87" s="14"/>
      <c r="BK87" s="14"/>
      <c r="BL87" s="14"/>
      <c r="BM87" s="14"/>
      <c r="BN87" s="14"/>
      <c r="BO87" s="14"/>
      <c r="BP87" s="14"/>
      <c r="BQ87" s="14"/>
      <c r="BR87" s="14"/>
    </row>
    <row r="88" spans="3:70" s="14" customFormat="1" ht="20.100000000000001" customHeight="1" x14ac:dyDescent="0.25">
      <c r="C88" s="2" t="s">
        <v>57</v>
      </c>
      <c r="D88" s="26"/>
      <c r="E88" s="26"/>
      <c r="F88" s="26"/>
      <c r="G88" s="26"/>
      <c r="H88" s="26"/>
      <c r="I88" s="26"/>
      <c r="J88" s="26"/>
      <c r="K88" s="27"/>
      <c r="L88" s="27"/>
      <c r="M88" s="27"/>
      <c r="N88" s="27"/>
      <c r="O88" s="27"/>
      <c r="P88" s="26"/>
      <c r="Q88" s="26"/>
      <c r="R88" s="26"/>
      <c r="S88" s="26"/>
      <c r="T88" s="2"/>
      <c r="U88" s="2"/>
      <c r="V88" s="2"/>
      <c r="W88" s="2"/>
      <c r="X88" s="2"/>
      <c r="Y88" s="24"/>
      <c r="AJ88" s="40"/>
      <c r="AM88" s="33"/>
      <c r="AN88" s="33"/>
      <c r="AO88" s="33"/>
      <c r="AP88" s="33"/>
      <c r="AQ88" s="33"/>
      <c r="AR88" s="33"/>
      <c r="AS88" s="33"/>
      <c r="AT88" s="33"/>
      <c r="AU88" s="33"/>
      <c r="AV88" s="33"/>
      <c r="AW88" s="33"/>
      <c r="AX88" s="2"/>
      <c r="AY88" s="2"/>
      <c r="AZ88" s="2"/>
      <c r="BA88" s="33"/>
      <c r="BB88" s="33"/>
      <c r="BC88" s="33"/>
      <c r="BD88" s="33"/>
      <c r="BE88" s="33"/>
    </row>
    <row r="89" spans="3:70" s="14" customFormat="1" ht="20.100000000000001" customHeight="1" x14ac:dyDescent="0.25">
      <c r="C89" s="2" t="s">
        <v>60</v>
      </c>
      <c r="D89" s="28"/>
      <c r="E89" s="28"/>
      <c r="F89" s="28"/>
      <c r="G89" s="28"/>
      <c r="H89" s="28"/>
      <c r="I89" s="28"/>
      <c r="J89" s="26"/>
      <c r="K89" s="26"/>
      <c r="L89" s="26"/>
      <c r="M89" s="26"/>
      <c r="N89" s="26"/>
      <c r="O89" s="26"/>
      <c r="P89" s="26"/>
      <c r="Q89" s="26"/>
      <c r="R89" s="26"/>
      <c r="S89" s="27"/>
      <c r="T89" s="19"/>
      <c r="U89" s="19"/>
      <c r="V89" s="19"/>
      <c r="W89" s="19"/>
      <c r="X89" s="2"/>
      <c r="Y89" s="24"/>
      <c r="AJ89" s="40"/>
      <c r="AM89" s="33"/>
      <c r="AN89" s="33"/>
      <c r="AO89" s="33"/>
      <c r="AP89" s="33"/>
      <c r="AQ89" s="33"/>
      <c r="AR89" s="33"/>
      <c r="AS89" s="33"/>
      <c r="AT89" s="33"/>
      <c r="AU89" s="33"/>
      <c r="AV89" s="33"/>
      <c r="AW89" s="33"/>
      <c r="AX89" s="2"/>
      <c r="AY89" s="2"/>
      <c r="AZ89" s="2"/>
      <c r="BA89" s="33"/>
      <c r="BB89" s="33"/>
      <c r="BC89" s="33"/>
      <c r="BD89" s="33"/>
      <c r="BE89" s="33"/>
    </row>
    <row r="90" spans="3:70" s="14" customFormat="1" ht="20.100000000000001" customHeight="1" x14ac:dyDescent="0.25">
      <c r="C90" s="2" t="s">
        <v>62</v>
      </c>
      <c r="D90" s="28"/>
      <c r="E90" s="28"/>
      <c r="F90" s="28"/>
      <c r="G90" s="28"/>
      <c r="H90" s="28"/>
      <c r="I90" s="28"/>
      <c r="J90" s="26"/>
      <c r="K90" s="26"/>
      <c r="L90" s="26"/>
      <c r="M90" s="26"/>
      <c r="N90" s="26"/>
      <c r="O90" s="26"/>
      <c r="P90" s="26"/>
      <c r="Q90" s="26"/>
      <c r="R90" s="26"/>
      <c r="S90" s="27"/>
      <c r="T90" s="19"/>
      <c r="U90" s="19"/>
      <c r="V90" s="19"/>
      <c r="W90" s="19"/>
      <c r="X90" s="3"/>
      <c r="Y90" s="3"/>
      <c r="Z90" s="3"/>
      <c r="AA90" s="18"/>
      <c r="AB90" s="3"/>
      <c r="AC90" s="3"/>
      <c r="AD90" s="3"/>
      <c r="AE90" s="3"/>
      <c r="AF90" s="3"/>
      <c r="AG90" s="3"/>
      <c r="AH90" s="3"/>
      <c r="AJ90" s="40"/>
      <c r="AM90" s="33"/>
      <c r="AN90" s="33"/>
      <c r="AO90" s="33"/>
      <c r="AP90" s="33"/>
      <c r="AQ90" s="33"/>
      <c r="AR90" s="33"/>
      <c r="AS90" s="33"/>
      <c r="AT90" s="33"/>
      <c r="AU90" s="33"/>
      <c r="AV90" s="33"/>
      <c r="AW90" s="33"/>
      <c r="AX90" s="2"/>
      <c r="AY90" s="2"/>
      <c r="AZ90" s="2"/>
      <c r="BA90" s="33"/>
      <c r="BB90" s="33"/>
      <c r="BC90" s="33"/>
      <c r="BD90" s="33"/>
      <c r="BE90" s="33"/>
    </row>
    <row r="91" spans="3:70" s="14" customFormat="1" ht="19.5" customHeight="1" x14ac:dyDescent="0.25">
      <c r="C91" s="2" t="s">
        <v>61</v>
      </c>
      <c r="D91" s="28"/>
      <c r="E91" s="28"/>
      <c r="F91" s="28"/>
      <c r="G91" s="28"/>
      <c r="H91" s="28"/>
      <c r="I91" s="28"/>
      <c r="J91" s="26"/>
      <c r="K91" s="26"/>
      <c r="L91" s="26"/>
      <c r="M91" s="26"/>
      <c r="N91" s="26"/>
      <c r="O91" s="26"/>
      <c r="P91" s="26"/>
      <c r="Q91" s="26"/>
      <c r="R91" s="26"/>
      <c r="S91" s="27"/>
      <c r="T91" s="25"/>
      <c r="U91" s="25"/>
      <c r="V91" s="25"/>
      <c r="W91" s="25"/>
      <c r="AA91" s="25"/>
      <c r="AJ91" s="40"/>
      <c r="AM91" s="33"/>
      <c r="AN91" s="33"/>
      <c r="AO91" s="33"/>
      <c r="AP91" s="33"/>
      <c r="AQ91" s="33"/>
      <c r="AR91" s="33"/>
      <c r="AS91" s="33"/>
      <c r="AT91" s="33"/>
      <c r="AU91" s="33"/>
      <c r="AV91" s="33"/>
      <c r="AW91" s="33"/>
      <c r="AX91" s="2"/>
      <c r="AY91" s="2"/>
      <c r="AZ91" s="2"/>
      <c r="BA91" s="33"/>
      <c r="BB91" s="33"/>
      <c r="BC91" s="33"/>
      <c r="BD91" s="33"/>
      <c r="BE91" s="33"/>
    </row>
    <row r="92" spans="3:70" s="14" customFormat="1" ht="20.100000000000001" customHeight="1" x14ac:dyDescent="0.25">
      <c r="C92" s="2"/>
      <c r="J92" s="2"/>
      <c r="K92" s="2"/>
      <c r="L92" s="2"/>
      <c r="M92" s="2"/>
      <c r="N92" s="2"/>
      <c r="O92" s="2"/>
      <c r="P92" s="2"/>
      <c r="Q92" s="2"/>
      <c r="R92" s="2"/>
      <c r="S92" s="19"/>
      <c r="T92" s="19"/>
      <c r="U92" s="19"/>
      <c r="V92" s="19"/>
      <c r="W92" s="19"/>
      <c r="X92" s="3"/>
      <c r="Y92" s="3"/>
      <c r="Z92" s="3"/>
      <c r="AA92" s="18"/>
      <c r="AB92" s="3"/>
      <c r="AC92" s="3"/>
      <c r="AD92" s="3"/>
      <c r="AE92" s="3"/>
      <c r="AF92" s="3"/>
      <c r="AG92" s="3"/>
      <c r="AH92" s="3"/>
      <c r="AJ92" s="40"/>
      <c r="AM92" s="33"/>
      <c r="AN92" s="33"/>
      <c r="AO92" s="33"/>
      <c r="AP92" s="33"/>
      <c r="AQ92" s="33"/>
      <c r="AR92" s="33"/>
      <c r="AS92" s="33"/>
      <c r="AT92" s="33"/>
      <c r="AU92" s="33"/>
      <c r="AV92" s="33"/>
      <c r="AW92" s="33"/>
      <c r="AX92" s="2"/>
      <c r="AY92" s="2"/>
      <c r="AZ92" s="2"/>
      <c r="BA92" s="33"/>
      <c r="BB92" s="33"/>
      <c r="BC92" s="33"/>
      <c r="BD92" s="33"/>
      <c r="BE92" s="33"/>
    </row>
    <row r="93" spans="3:70" s="14" customFormat="1" ht="20.100000000000001" customHeight="1" x14ac:dyDescent="0.25">
      <c r="C93" s="2"/>
      <c r="J93" s="2"/>
      <c r="K93" s="2"/>
      <c r="L93" s="2"/>
      <c r="M93" s="2"/>
      <c r="N93" s="2"/>
      <c r="O93" s="2"/>
      <c r="P93" s="2"/>
      <c r="Q93" s="2"/>
      <c r="R93" s="2"/>
      <c r="S93" s="19"/>
      <c r="T93" s="19"/>
      <c r="U93" s="19"/>
      <c r="V93" s="19"/>
      <c r="W93" s="19"/>
      <c r="AA93" s="24"/>
      <c r="AJ93" s="40"/>
      <c r="AM93" s="33"/>
      <c r="AN93" s="33"/>
      <c r="AO93" s="33"/>
      <c r="AP93" s="33"/>
      <c r="AQ93" s="33"/>
      <c r="AR93" s="33"/>
      <c r="AS93" s="33"/>
      <c r="AT93" s="33"/>
      <c r="AU93" s="33"/>
      <c r="AV93" s="33"/>
      <c r="AW93" s="33"/>
      <c r="AX93" s="2"/>
      <c r="AY93" s="2"/>
      <c r="AZ93" s="2"/>
      <c r="BA93" s="33"/>
      <c r="BB93" s="33"/>
      <c r="BC93" s="33"/>
      <c r="BD93" s="33"/>
      <c r="BE93" s="33"/>
    </row>
    <row r="94" spans="3:70" s="14" customFormat="1" ht="20.100000000000001" customHeight="1" x14ac:dyDescent="0.25">
      <c r="C94" s="2"/>
      <c r="J94" s="2"/>
      <c r="K94" s="2"/>
      <c r="L94" s="2"/>
      <c r="M94" s="2"/>
      <c r="N94" s="2"/>
      <c r="O94" s="2"/>
      <c r="P94" s="2"/>
      <c r="Q94" s="2"/>
      <c r="R94" s="2"/>
      <c r="S94" s="19"/>
      <c r="T94" s="19"/>
      <c r="U94" s="19"/>
      <c r="V94" s="19"/>
      <c r="W94" s="19"/>
      <c r="X94" s="2"/>
      <c r="Y94" s="2"/>
      <c r="AF94" s="24"/>
      <c r="AJ94" s="40"/>
      <c r="AM94" s="2"/>
      <c r="AN94" s="2"/>
      <c r="AO94" s="2"/>
      <c r="AP94" s="2"/>
      <c r="AQ94" s="2"/>
      <c r="AR94" s="33"/>
      <c r="AS94" s="33"/>
      <c r="AT94" s="33"/>
      <c r="AU94" s="33"/>
      <c r="AV94" s="33"/>
      <c r="AW94" s="33"/>
      <c r="AX94" s="2"/>
      <c r="AY94" s="2"/>
      <c r="AZ94" s="2"/>
      <c r="BA94" s="2"/>
      <c r="BB94" s="2"/>
      <c r="BC94" s="2"/>
      <c r="BD94" s="2"/>
      <c r="BE94" s="2"/>
    </row>
    <row r="95" spans="3:70" s="14" customFormat="1" ht="20.100000000000001" customHeight="1" x14ac:dyDescent="0.25">
      <c r="C95" s="2"/>
      <c r="J95" s="2"/>
      <c r="K95" s="2"/>
      <c r="L95" s="2"/>
      <c r="M95" s="2"/>
      <c r="N95" s="2"/>
      <c r="O95" s="2"/>
      <c r="P95" s="2"/>
      <c r="Q95" s="2"/>
      <c r="R95" s="2"/>
      <c r="S95" s="19"/>
      <c r="T95" s="19"/>
      <c r="U95" s="19"/>
      <c r="V95" s="19"/>
      <c r="W95" s="19"/>
      <c r="X95" s="19"/>
      <c r="Y95" s="19"/>
      <c r="AF95" s="19"/>
      <c r="AG95" s="19"/>
      <c r="AH95" s="19"/>
      <c r="AJ95" s="40"/>
      <c r="AM95" s="2"/>
      <c r="AN95" s="26"/>
      <c r="AO95" s="26"/>
      <c r="AP95" s="26"/>
      <c r="AQ95" s="26"/>
      <c r="AR95" s="26"/>
      <c r="AS95" s="26"/>
      <c r="AT95" s="26"/>
      <c r="AU95" s="27"/>
      <c r="AV95" s="27"/>
      <c r="AW95" s="27"/>
      <c r="AX95" s="27"/>
      <c r="AY95" s="27"/>
      <c r="AZ95" s="26"/>
      <c r="BA95" s="26"/>
      <c r="BB95" s="26"/>
      <c r="BC95" s="26"/>
      <c r="BD95" s="2"/>
      <c r="BE95" s="2"/>
      <c r="BF95" s="2"/>
      <c r="BG95" s="2"/>
      <c r="BH95" s="2"/>
      <c r="BI95" s="30"/>
    </row>
    <row r="96" spans="3:70" x14ac:dyDescent="0.25">
      <c r="AM96" s="2"/>
      <c r="AN96" s="28"/>
      <c r="AO96" s="28"/>
      <c r="AP96" s="28"/>
      <c r="AQ96" s="28"/>
      <c r="AR96" s="28"/>
      <c r="AS96" s="28"/>
      <c r="AT96" s="26"/>
      <c r="AU96" s="26"/>
      <c r="AV96" s="26"/>
      <c r="AW96" s="26"/>
      <c r="AX96" s="26"/>
      <c r="AY96" s="26"/>
      <c r="AZ96" s="26"/>
      <c r="BA96" s="26"/>
      <c r="BB96" s="26"/>
      <c r="BC96" s="27"/>
      <c r="BD96" s="33"/>
      <c r="BE96" s="33"/>
      <c r="BF96" s="30"/>
      <c r="BG96" s="30"/>
      <c r="BH96" s="2"/>
      <c r="BI96" s="30"/>
      <c r="BJ96" s="14"/>
      <c r="BK96" s="14"/>
      <c r="BL96" s="14"/>
      <c r="BM96" s="14"/>
      <c r="BN96" s="14"/>
      <c r="BO96" s="14"/>
      <c r="BP96" s="14"/>
      <c r="BQ96" s="14"/>
      <c r="BR96" s="14"/>
    </row>
    <row r="97" spans="39:70" x14ac:dyDescent="0.25">
      <c r="AM97" s="2"/>
      <c r="AN97" s="28"/>
      <c r="AO97" s="28"/>
      <c r="AP97" s="28"/>
      <c r="AQ97" s="28"/>
      <c r="AR97" s="28"/>
      <c r="AS97" s="28"/>
      <c r="AT97" s="26"/>
      <c r="AU97" s="26"/>
      <c r="AV97" s="26"/>
      <c r="AW97" s="26"/>
      <c r="AX97" s="26"/>
      <c r="AY97" s="26"/>
      <c r="AZ97" s="26"/>
      <c r="BA97" s="26"/>
      <c r="BB97" s="26"/>
      <c r="BC97" s="27"/>
      <c r="BD97" s="30"/>
      <c r="BE97" s="30"/>
      <c r="BF97" s="30"/>
      <c r="BG97" s="30"/>
      <c r="BH97" s="14"/>
      <c r="BI97" s="14"/>
      <c r="BJ97" s="14"/>
      <c r="BK97" s="30"/>
      <c r="BL97" s="14"/>
      <c r="BM97" s="14"/>
      <c r="BN97" s="14"/>
      <c r="BO97" s="14"/>
      <c r="BP97" s="14"/>
      <c r="BQ97" s="14"/>
      <c r="BR97" s="14"/>
    </row>
    <row r="98" spans="39:70" x14ac:dyDescent="0.25">
      <c r="AM98" s="2"/>
      <c r="AN98" s="28"/>
      <c r="AO98" s="28"/>
      <c r="AP98" s="28"/>
      <c r="AQ98" s="28"/>
      <c r="AR98" s="28"/>
      <c r="AS98" s="28"/>
      <c r="AT98" s="26"/>
      <c r="AU98" s="26"/>
      <c r="AV98" s="26"/>
      <c r="AW98" s="26"/>
      <c r="AX98" s="26"/>
      <c r="AY98" s="26"/>
      <c r="AZ98" s="26"/>
      <c r="BA98" s="26"/>
      <c r="BB98" s="26"/>
      <c r="BC98" s="27"/>
      <c r="BD98" s="30"/>
      <c r="BE98" s="30"/>
      <c r="BF98" s="30"/>
      <c r="BG98" s="30"/>
      <c r="BH98" s="14"/>
      <c r="BI98" s="14"/>
      <c r="BJ98" s="14"/>
      <c r="BK98" s="30"/>
      <c r="BL98" s="14"/>
      <c r="BM98" s="14"/>
      <c r="BN98" s="14"/>
      <c r="BO98" s="14"/>
      <c r="BP98" s="14"/>
      <c r="BQ98" s="14"/>
      <c r="BR98" s="14"/>
    </row>
  </sheetData>
  <mergeCells count="409">
    <mergeCell ref="Q6:X6"/>
    <mergeCell ref="Q7:X7"/>
    <mergeCell ref="AA58:AB58"/>
    <mergeCell ref="AE58:AF58"/>
    <mergeCell ref="Y59:Z59"/>
    <mergeCell ref="AA59:AB59"/>
    <mergeCell ref="W40:X40"/>
    <mergeCell ref="W41:X41"/>
    <mergeCell ref="W42:X42"/>
    <mergeCell ref="AC37:AD37"/>
    <mergeCell ref="AC38:AD38"/>
    <mergeCell ref="AC39:AD39"/>
    <mergeCell ref="AC40:AD40"/>
    <mergeCell ref="AC41:AD41"/>
    <mergeCell ref="AC42:AD42"/>
    <mergeCell ref="S50:AH53"/>
    <mergeCell ref="C55:AH55"/>
    <mergeCell ref="U56:AH56"/>
    <mergeCell ref="N58:O59"/>
    <mergeCell ref="C56:T56"/>
    <mergeCell ref="P58:Q59"/>
    <mergeCell ref="R58:R59"/>
    <mergeCell ref="AG43:AH43"/>
    <mergeCell ref="C44:R44"/>
    <mergeCell ref="C27:E27"/>
    <mergeCell ref="S44:AH44"/>
    <mergeCell ref="J27:K27"/>
    <mergeCell ref="J28:K28"/>
    <mergeCell ref="J29:K29"/>
    <mergeCell ref="L27:M27"/>
    <mergeCell ref="L28:M28"/>
    <mergeCell ref="C43:J43"/>
    <mergeCell ref="C29:E29"/>
    <mergeCell ref="F28:G28"/>
    <mergeCell ref="F29:G29"/>
    <mergeCell ref="H27:I27"/>
    <mergeCell ref="H28:I28"/>
    <mergeCell ref="H29:I29"/>
    <mergeCell ref="S33:AH33"/>
    <mergeCell ref="AC36:AD36"/>
    <mergeCell ref="AE37:AF37"/>
    <mergeCell ref="AE38:AF38"/>
    <mergeCell ref="AE39:AF39"/>
    <mergeCell ref="AE40:AF40"/>
    <mergeCell ref="AE41:AF41"/>
    <mergeCell ref="AE42:AF42"/>
    <mergeCell ref="AG37:AH37"/>
    <mergeCell ref="F27:G27"/>
    <mergeCell ref="Q69:U69"/>
    <mergeCell ref="Q70:U70"/>
    <mergeCell ref="Q83:U83"/>
    <mergeCell ref="Q84:U84"/>
    <mergeCell ref="C72:P72"/>
    <mergeCell ref="AE19:AF21"/>
    <mergeCell ref="R21:V21"/>
    <mergeCell ref="F42:G42"/>
    <mergeCell ref="H37:I37"/>
    <mergeCell ref="H38:I38"/>
    <mergeCell ref="H39:I39"/>
    <mergeCell ref="H40:I40"/>
    <mergeCell ref="H42:I42"/>
    <mergeCell ref="C33:R33"/>
    <mergeCell ref="AA34:AH34"/>
    <mergeCell ref="AE35:AF35"/>
    <mergeCell ref="C37:E38"/>
    <mergeCell ref="W35:X36"/>
    <mergeCell ref="Y35:Z36"/>
    <mergeCell ref="AA35:AD35"/>
    <mergeCell ref="S34:V36"/>
    <mergeCell ref="W34:Z34"/>
    <mergeCell ref="J34:J36"/>
    <mergeCell ref="F37:G37"/>
    <mergeCell ref="C73:P73"/>
    <mergeCell ref="C60:F60"/>
    <mergeCell ref="H41:I41"/>
    <mergeCell ref="C41:E42"/>
    <mergeCell ref="C39:E40"/>
    <mergeCell ref="Q85:U85"/>
    <mergeCell ref="Q86:U86"/>
    <mergeCell ref="Q87:U87"/>
    <mergeCell ref="S60:T60"/>
    <mergeCell ref="S61:T61"/>
    <mergeCell ref="S62:T62"/>
    <mergeCell ref="S63:T63"/>
    <mergeCell ref="P60:Q60"/>
    <mergeCell ref="P61:Q61"/>
    <mergeCell ref="P62:Q62"/>
    <mergeCell ref="P63:Q63"/>
    <mergeCell ref="C81:P81"/>
    <mergeCell ref="C82:P82"/>
    <mergeCell ref="C83:P83"/>
    <mergeCell ref="C84:P84"/>
    <mergeCell ref="C85:P85"/>
    <mergeCell ref="C86:P86"/>
    <mergeCell ref="C87:P87"/>
    <mergeCell ref="Q68:U68"/>
    <mergeCell ref="F35:G36"/>
    <mergeCell ref="H35:I36"/>
    <mergeCell ref="C34:E36"/>
    <mergeCell ref="C67:P67"/>
    <mergeCell ref="K60:L60"/>
    <mergeCell ref="K61:L61"/>
    <mergeCell ref="K62:L62"/>
    <mergeCell ref="K63:L63"/>
    <mergeCell ref="I61:J61"/>
    <mergeCell ref="I62:J62"/>
    <mergeCell ref="I63:J63"/>
    <mergeCell ref="N60:O60"/>
    <mergeCell ref="N61:O61"/>
    <mergeCell ref="N62:O62"/>
    <mergeCell ref="N63:O63"/>
    <mergeCell ref="F38:G38"/>
    <mergeCell ref="F39:G39"/>
    <mergeCell ref="F40:G40"/>
    <mergeCell ref="F41:G41"/>
    <mergeCell ref="F34:I34"/>
    <mergeCell ref="C28:E28"/>
    <mergeCell ref="C32:AH32"/>
    <mergeCell ref="H57:H59"/>
    <mergeCell ref="I57:J59"/>
    <mergeCell ref="K57:O57"/>
    <mergeCell ref="C50:R53"/>
    <mergeCell ref="AA43:AB43"/>
    <mergeCell ref="AC43:AD43"/>
    <mergeCell ref="AE43:AF43"/>
    <mergeCell ref="P57:Q57"/>
    <mergeCell ref="S57:T57"/>
    <mergeCell ref="C57:F59"/>
    <mergeCell ref="G57:G59"/>
    <mergeCell ref="AE57:AF57"/>
    <mergeCell ref="K58:L59"/>
    <mergeCell ref="M58:M59"/>
    <mergeCell ref="Y28:AB28"/>
    <mergeCell ref="Y29:AB29"/>
    <mergeCell ref="Y58:Z58"/>
    <mergeCell ref="Y37:Z37"/>
    <mergeCell ref="Y38:Z38"/>
    <mergeCell ref="Y39:Z39"/>
    <mergeCell ref="Y40:Z40"/>
    <mergeCell ref="Y41:Z41"/>
    <mergeCell ref="Q27:R27"/>
    <mergeCell ref="Q28:R28"/>
    <mergeCell ref="Q29:R29"/>
    <mergeCell ref="S27:T27"/>
    <mergeCell ref="S28:T28"/>
    <mergeCell ref="C75:P75"/>
    <mergeCell ref="C76:P76"/>
    <mergeCell ref="C77:P77"/>
    <mergeCell ref="C78:P78"/>
    <mergeCell ref="S43:Z43"/>
    <mergeCell ref="K43:N43"/>
    <mergeCell ref="O43:R43"/>
    <mergeCell ref="K42:N42"/>
    <mergeCell ref="O37:R37"/>
    <mergeCell ref="O38:R38"/>
    <mergeCell ref="O39:R39"/>
    <mergeCell ref="O40:R40"/>
    <mergeCell ref="O41:R41"/>
    <mergeCell ref="O42:R42"/>
    <mergeCell ref="K40:N40"/>
    <mergeCell ref="K41:N41"/>
    <mergeCell ref="K37:N37"/>
    <mergeCell ref="K38:N38"/>
    <mergeCell ref="K39:N39"/>
    <mergeCell ref="C79:P79"/>
    <mergeCell ref="C80:P80"/>
    <mergeCell ref="Q74:U74"/>
    <mergeCell ref="Q75:U75"/>
    <mergeCell ref="Q76:U76"/>
    <mergeCell ref="Q77:U77"/>
    <mergeCell ref="Q78:U78"/>
    <mergeCell ref="Q79:U79"/>
    <mergeCell ref="Q80:U80"/>
    <mergeCell ref="C74:P74"/>
    <mergeCell ref="Q81:U81"/>
    <mergeCell ref="Q82:U82"/>
    <mergeCell ref="BN30:BP30"/>
    <mergeCell ref="BQ30:BS30"/>
    <mergeCell ref="BN31:BP31"/>
    <mergeCell ref="BQ31:BS31"/>
    <mergeCell ref="BN32:BP32"/>
    <mergeCell ref="BQ32:BS32"/>
    <mergeCell ref="AN25:BS25"/>
    <mergeCell ref="AN26:BI26"/>
    <mergeCell ref="BJ26:BS27"/>
    <mergeCell ref="AN27:AP29"/>
    <mergeCell ref="AQ27:AT27"/>
    <mergeCell ref="AU27:AX27"/>
    <mergeCell ref="AY27:BA29"/>
    <mergeCell ref="BB27:BE27"/>
    <mergeCell ref="BF27:BI27"/>
    <mergeCell ref="AQ28:AR29"/>
    <mergeCell ref="AS28:AT29"/>
    <mergeCell ref="AU28:AV29"/>
    <mergeCell ref="AW28:AX29"/>
    <mergeCell ref="BB28:BC29"/>
    <mergeCell ref="BD28:BE29"/>
    <mergeCell ref="BF28:BG29"/>
    <mergeCell ref="BH28:BI29"/>
    <mergeCell ref="BJ28:BM28"/>
    <mergeCell ref="BN28:BP28"/>
    <mergeCell ref="BQ28:BS28"/>
    <mergeCell ref="BN29:BP29"/>
    <mergeCell ref="BQ29:BS29"/>
    <mergeCell ref="AN20:BC20"/>
    <mergeCell ref="BD20:BS20"/>
    <mergeCell ref="AN21:BS21"/>
    <mergeCell ref="AT22:AW22"/>
    <mergeCell ref="AX22:BA22"/>
    <mergeCell ref="BB22:BG22"/>
    <mergeCell ref="BH22:BK22"/>
    <mergeCell ref="BL22:BO22"/>
    <mergeCell ref="BP22:BQ24"/>
    <mergeCell ref="BR22:BS24"/>
    <mergeCell ref="AN23:AS23"/>
    <mergeCell ref="AT23:AW23"/>
    <mergeCell ref="AX23:BA23"/>
    <mergeCell ref="BB23:BG23"/>
    <mergeCell ref="BH23:BK23"/>
    <mergeCell ref="BL23:BO23"/>
    <mergeCell ref="AO24:AS24"/>
    <mergeCell ref="AT24:AW24"/>
    <mergeCell ref="AX24:BA24"/>
    <mergeCell ref="BC24:BG24"/>
    <mergeCell ref="BH24:BK24"/>
    <mergeCell ref="BL24:BO24"/>
    <mergeCell ref="AO12:AS12"/>
    <mergeCell ref="AN13:BS13"/>
    <mergeCell ref="AN14:BS14"/>
    <mergeCell ref="AN15:BS15"/>
    <mergeCell ref="AN16:BS16"/>
    <mergeCell ref="AN17:BC17"/>
    <mergeCell ref="BD17:BS17"/>
    <mergeCell ref="AN18:AZ18"/>
    <mergeCell ref="BA18:BC19"/>
    <mergeCell ref="BD18:BP18"/>
    <mergeCell ref="BQ18:BS19"/>
    <mergeCell ref="AN19:AZ19"/>
    <mergeCell ref="BD19:BP19"/>
    <mergeCell ref="AN6:BS6"/>
    <mergeCell ref="AO8:AT8"/>
    <mergeCell ref="AW8:AW11"/>
    <mergeCell ref="AX8:BA8"/>
    <mergeCell ref="BB8:BL8"/>
    <mergeCell ref="BM8:BN8"/>
    <mergeCell ref="BO8:BS8"/>
    <mergeCell ref="AO9:AT9"/>
    <mergeCell ref="AX9:BA9"/>
    <mergeCell ref="BB9:BI9"/>
    <mergeCell ref="BJ9:BL9"/>
    <mergeCell ref="BM9:BS9"/>
    <mergeCell ref="AO10:AT10"/>
    <mergeCell ref="AX10:BA10"/>
    <mergeCell ref="BB10:BI10"/>
    <mergeCell ref="BJ10:BL10"/>
    <mergeCell ref="BM10:BS10"/>
    <mergeCell ref="AO11:AT11"/>
    <mergeCell ref="AX11:BA11"/>
    <mergeCell ref="BB11:BI11"/>
    <mergeCell ref="BJ11:BL11"/>
    <mergeCell ref="BM11:BS11"/>
    <mergeCell ref="AM74:AZ74"/>
    <mergeCell ref="BA74:BE74"/>
    <mergeCell ref="Y57:Z57"/>
    <mergeCell ref="AA57:AB57"/>
    <mergeCell ref="C45:R48"/>
    <mergeCell ref="C49:R49"/>
    <mergeCell ref="S49:AH49"/>
    <mergeCell ref="S45:AH48"/>
    <mergeCell ref="AE59:AF59"/>
    <mergeCell ref="U57:X57"/>
    <mergeCell ref="C61:F61"/>
    <mergeCell ref="C62:F62"/>
    <mergeCell ref="C63:F63"/>
    <mergeCell ref="C68:P68"/>
    <mergeCell ref="C69:P69"/>
    <mergeCell ref="C70:P70"/>
    <mergeCell ref="C71:P71"/>
    <mergeCell ref="Q72:U72"/>
    <mergeCell ref="Q73:U73"/>
    <mergeCell ref="Q67:U67"/>
    <mergeCell ref="I60:J60"/>
    <mergeCell ref="Q71:U71"/>
    <mergeCell ref="S58:T59"/>
    <mergeCell ref="U58:X59"/>
    <mergeCell ref="C20:H20"/>
    <mergeCell ref="D21:H21"/>
    <mergeCell ref="Q24:T24"/>
    <mergeCell ref="U25:V26"/>
    <mergeCell ref="W25:X26"/>
    <mergeCell ref="N24:P26"/>
    <mergeCell ref="C24:E26"/>
    <mergeCell ref="F25:G26"/>
    <mergeCell ref="H25:I26"/>
    <mergeCell ref="J25:K26"/>
    <mergeCell ref="L25:M26"/>
    <mergeCell ref="J24:K24"/>
    <mergeCell ref="U24:V24"/>
    <mergeCell ref="Q25:R26"/>
    <mergeCell ref="S25:T26"/>
    <mergeCell ref="C23:X23"/>
    <mergeCell ref="F24:I24"/>
    <mergeCell ref="I21:K21"/>
    <mergeCell ref="AG1:AH1"/>
    <mergeCell ref="D9:H9"/>
    <mergeCell ref="C10:AH10"/>
    <mergeCell ref="C3:AH3"/>
    <mergeCell ref="C11:AH11"/>
    <mergeCell ref="D5:I5"/>
    <mergeCell ref="D6:I6"/>
    <mergeCell ref="L5:L8"/>
    <mergeCell ref="M8:P8"/>
    <mergeCell ref="M7:P7"/>
    <mergeCell ref="M6:P6"/>
    <mergeCell ref="M5:P5"/>
    <mergeCell ref="AB6:AH6"/>
    <mergeCell ref="AB7:AH7"/>
    <mergeCell ref="AB5:AC5"/>
    <mergeCell ref="AD5:AH5"/>
    <mergeCell ref="Y8:AA8"/>
    <mergeCell ref="Q8:X8"/>
    <mergeCell ref="AB8:AH8"/>
    <mergeCell ref="Y6:AA6"/>
    <mergeCell ref="Y7:AA7"/>
    <mergeCell ref="Q5:AA5"/>
    <mergeCell ref="D7:I7"/>
    <mergeCell ref="D8:I8"/>
    <mergeCell ref="AF15:AH16"/>
    <mergeCell ref="S16:AE16"/>
    <mergeCell ref="C18:AH18"/>
    <mergeCell ref="C14:R14"/>
    <mergeCell ref="C12:AH12"/>
    <mergeCell ref="C13:AH13"/>
    <mergeCell ref="C17:R17"/>
    <mergeCell ref="S14:Y14"/>
    <mergeCell ref="S17:AH17"/>
    <mergeCell ref="P15:R16"/>
    <mergeCell ref="C15:O15"/>
    <mergeCell ref="C16:O16"/>
    <mergeCell ref="S15:AE15"/>
    <mergeCell ref="Y42:Z42"/>
    <mergeCell ref="AG38:AH38"/>
    <mergeCell ref="AG39:AH39"/>
    <mergeCell ref="AG40:AH40"/>
    <mergeCell ref="AG41:AH41"/>
    <mergeCell ref="AG42:AH42"/>
    <mergeCell ref="AA37:AB37"/>
    <mergeCell ref="AA38:AB38"/>
    <mergeCell ref="AA39:AB39"/>
    <mergeCell ref="AA40:AB40"/>
    <mergeCell ref="AA41:AB41"/>
    <mergeCell ref="AA42:AB42"/>
    <mergeCell ref="S37:V37"/>
    <mergeCell ref="S38:V38"/>
    <mergeCell ref="S39:V39"/>
    <mergeCell ref="S40:V40"/>
    <mergeCell ref="S41:V41"/>
    <mergeCell ref="S42:V42"/>
    <mergeCell ref="W37:X37"/>
    <mergeCell ref="W38:X38"/>
    <mergeCell ref="W39:X39"/>
    <mergeCell ref="I19:L19"/>
    <mergeCell ref="W19:Z19"/>
    <mergeCell ref="Q20:V20"/>
    <mergeCell ref="Y23:AH24"/>
    <mergeCell ref="Y25:AB25"/>
    <mergeCell ref="AC28:AD28"/>
    <mergeCell ref="AC29:AD29"/>
    <mergeCell ref="AF26:AG26"/>
    <mergeCell ref="AF27:AG27"/>
    <mergeCell ref="AF28:AG28"/>
    <mergeCell ref="AF29:AG29"/>
    <mergeCell ref="Q19:V19"/>
    <mergeCell ref="M19:N19"/>
    <mergeCell ref="AA19:AB19"/>
    <mergeCell ref="S29:T29"/>
    <mergeCell ref="U27:V27"/>
    <mergeCell ref="U28:V28"/>
    <mergeCell ref="U29:V29"/>
    <mergeCell ref="AA21:AC21"/>
    <mergeCell ref="M21:O21"/>
    <mergeCell ref="AC26:AD26"/>
    <mergeCell ref="AC27:AD27"/>
    <mergeCell ref="Y26:AB26"/>
    <mergeCell ref="Y27:AB27"/>
    <mergeCell ref="AD4:AH4"/>
    <mergeCell ref="N27:P27"/>
    <mergeCell ref="N28:P28"/>
    <mergeCell ref="N29:P29"/>
    <mergeCell ref="K34:N34"/>
    <mergeCell ref="K35:N36"/>
    <mergeCell ref="O35:R36"/>
    <mergeCell ref="O34:P34"/>
    <mergeCell ref="W27:X27"/>
    <mergeCell ref="W28:X28"/>
    <mergeCell ref="W29:X29"/>
    <mergeCell ref="L29:M29"/>
    <mergeCell ref="AA36:AB36"/>
    <mergeCell ref="AE36:AF36"/>
    <mergeCell ref="AG36:AH36"/>
    <mergeCell ref="I20:K20"/>
    <mergeCell ref="M20:O20"/>
    <mergeCell ref="W21:Y21"/>
    <mergeCell ref="AH19:AH21"/>
    <mergeCell ref="AG19:AG21"/>
    <mergeCell ref="AA20:AC20"/>
    <mergeCell ref="W20:Y20"/>
    <mergeCell ref="C22:AH22"/>
    <mergeCell ref="AC25:AE25"/>
  </mergeCells>
  <phoneticPr fontId="2"/>
  <conditionalFormatting sqref="G60:G63">
    <cfRule type="expression" dxfId="85" priority="8" stopIfTrue="1">
      <formula>$T$2=2</formula>
    </cfRule>
  </conditionalFormatting>
  <dataValidations count="1">
    <dataValidation imeMode="off" allowBlank="1" showInputMessage="1" showErrorMessage="1" sqref="G60:G63" xr:uid="{00000000-0002-0000-0000-000000000000}"/>
  </dataValidations>
  <pageMargins left="0.70866141732283472" right="0.59055118110236227" top="0.55118110236220474" bottom="0.35433070866141736" header="0.31496062992125984" footer="0.31496062992125984"/>
  <pageSetup paperSize="9" scale="81" fitToHeight="0" orientation="landscape" r:id="rId1"/>
  <rowBreaks count="3" manualBreakCount="3">
    <brk id="10" min="1" max="34" man="1"/>
    <brk id="30" min="1" max="34" man="1"/>
    <brk id="63" min="1" max="34" man="1"/>
  </rowBreaks>
  <colBreaks count="1" manualBreakCount="1">
    <brk id="20"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72"/>
  <sheetViews>
    <sheetView tabSelected="1" view="pageBreakPreview" zoomScale="96" zoomScaleNormal="100" zoomScaleSheetLayoutView="96" workbookViewId="0">
      <selection activeCell="I6" sqref="I6"/>
    </sheetView>
  </sheetViews>
  <sheetFormatPr defaultRowHeight="13.2" x14ac:dyDescent="0.2"/>
  <cols>
    <col min="1" max="1" width="5.44140625" style="46" customWidth="1"/>
    <col min="2" max="2" width="6" style="46" customWidth="1"/>
    <col min="3" max="5" width="9.33203125" style="46"/>
    <col min="6" max="6" width="13" style="46" customWidth="1"/>
    <col min="7" max="15" width="12.44140625" style="46" customWidth="1"/>
    <col min="16" max="16" width="3.44140625" style="46" customWidth="1"/>
    <col min="17" max="21" width="7.6640625" style="46" customWidth="1"/>
    <col min="22" max="22" width="2.33203125" style="47" customWidth="1"/>
    <col min="23" max="23" width="15.33203125" style="46" bestFit="1" customWidth="1"/>
    <col min="24" max="28" width="9.33203125" style="46"/>
    <col min="29" max="29" width="24.77734375" style="46" customWidth="1"/>
    <col min="30" max="30" width="9.33203125" style="46"/>
    <col min="31" max="31" width="17.77734375" style="46" customWidth="1"/>
    <col min="32" max="256" width="9.33203125" style="46"/>
    <col min="257" max="257" width="5.44140625" style="46" customWidth="1"/>
    <col min="258" max="258" width="6" style="46" customWidth="1"/>
    <col min="259" max="261" width="9.33203125" style="46"/>
    <col min="262" max="262" width="13" style="46" customWidth="1"/>
    <col min="263" max="271" width="12.44140625" style="46" customWidth="1"/>
    <col min="272" max="272" width="3.44140625" style="46" customWidth="1"/>
    <col min="273" max="277" width="7.6640625" style="46" customWidth="1"/>
    <col min="278" max="278" width="2.33203125" style="46" customWidth="1"/>
    <col min="279" max="279" width="15.33203125" style="46" bestFit="1" customWidth="1"/>
    <col min="280" max="512" width="9.33203125" style="46"/>
    <col min="513" max="513" width="5.44140625" style="46" customWidth="1"/>
    <col min="514" max="514" width="6" style="46" customWidth="1"/>
    <col min="515" max="517" width="9.33203125" style="46"/>
    <col min="518" max="518" width="13" style="46" customWidth="1"/>
    <col min="519" max="527" width="12.44140625" style="46" customWidth="1"/>
    <col min="528" max="528" width="3.44140625" style="46" customWidth="1"/>
    <col min="529" max="533" width="7.6640625" style="46" customWidth="1"/>
    <col min="534" max="534" width="2.33203125" style="46" customWidth="1"/>
    <col min="535" max="535" width="15.33203125" style="46" bestFit="1" customWidth="1"/>
    <col min="536" max="768" width="9.33203125" style="46"/>
    <col min="769" max="769" width="5.44140625" style="46" customWidth="1"/>
    <col min="770" max="770" width="6" style="46" customWidth="1"/>
    <col min="771" max="773" width="9.33203125" style="46"/>
    <col min="774" max="774" width="13" style="46" customWidth="1"/>
    <col min="775" max="783" width="12.44140625" style="46" customWidth="1"/>
    <col min="784" max="784" width="3.44140625" style="46" customWidth="1"/>
    <col min="785" max="789" width="7.6640625" style="46" customWidth="1"/>
    <col min="790" max="790" width="2.33203125" style="46" customWidth="1"/>
    <col min="791" max="791" width="15.33203125" style="46" bestFit="1" customWidth="1"/>
    <col min="792" max="1024" width="9.33203125" style="46"/>
    <col min="1025" max="1025" width="5.44140625" style="46" customWidth="1"/>
    <col min="1026" max="1026" width="6" style="46" customWidth="1"/>
    <col min="1027" max="1029" width="9.33203125" style="46"/>
    <col min="1030" max="1030" width="13" style="46" customWidth="1"/>
    <col min="1031" max="1039" width="12.44140625" style="46" customWidth="1"/>
    <col min="1040" max="1040" width="3.44140625" style="46" customWidth="1"/>
    <col min="1041" max="1045" width="7.6640625" style="46" customWidth="1"/>
    <col min="1046" max="1046" width="2.33203125" style="46" customWidth="1"/>
    <col min="1047" max="1047" width="15.33203125" style="46" bestFit="1" customWidth="1"/>
    <col min="1048" max="1280" width="9.33203125" style="46"/>
    <col min="1281" max="1281" width="5.44140625" style="46" customWidth="1"/>
    <col min="1282" max="1282" width="6" style="46" customWidth="1"/>
    <col min="1283" max="1285" width="9.33203125" style="46"/>
    <col min="1286" max="1286" width="13" style="46" customWidth="1"/>
    <col min="1287" max="1295" width="12.44140625" style="46" customWidth="1"/>
    <col min="1296" max="1296" width="3.44140625" style="46" customWidth="1"/>
    <col min="1297" max="1301" width="7.6640625" style="46" customWidth="1"/>
    <col min="1302" max="1302" width="2.33203125" style="46" customWidth="1"/>
    <col min="1303" max="1303" width="15.33203125" style="46" bestFit="1" customWidth="1"/>
    <col min="1304" max="1536" width="9.33203125" style="46"/>
    <col min="1537" max="1537" width="5.44140625" style="46" customWidth="1"/>
    <col min="1538" max="1538" width="6" style="46" customWidth="1"/>
    <col min="1539" max="1541" width="9.33203125" style="46"/>
    <col min="1542" max="1542" width="13" style="46" customWidth="1"/>
    <col min="1543" max="1551" width="12.44140625" style="46" customWidth="1"/>
    <col min="1552" max="1552" width="3.44140625" style="46" customWidth="1"/>
    <col min="1553" max="1557" width="7.6640625" style="46" customWidth="1"/>
    <col min="1558" max="1558" width="2.33203125" style="46" customWidth="1"/>
    <col min="1559" max="1559" width="15.33203125" style="46" bestFit="1" customWidth="1"/>
    <col min="1560" max="1792" width="9.33203125" style="46"/>
    <col min="1793" max="1793" width="5.44140625" style="46" customWidth="1"/>
    <col min="1794" max="1794" width="6" style="46" customWidth="1"/>
    <col min="1795" max="1797" width="9.33203125" style="46"/>
    <col min="1798" max="1798" width="13" style="46" customWidth="1"/>
    <col min="1799" max="1807" width="12.44140625" style="46" customWidth="1"/>
    <col min="1808" max="1808" width="3.44140625" style="46" customWidth="1"/>
    <col min="1809" max="1813" width="7.6640625" style="46" customWidth="1"/>
    <col min="1814" max="1814" width="2.33203125" style="46" customWidth="1"/>
    <col min="1815" max="1815" width="15.33203125" style="46" bestFit="1" customWidth="1"/>
    <col min="1816" max="2048" width="9.33203125" style="46"/>
    <col min="2049" max="2049" width="5.44140625" style="46" customWidth="1"/>
    <col min="2050" max="2050" width="6" style="46" customWidth="1"/>
    <col min="2051" max="2053" width="9.33203125" style="46"/>
    <col min="2054" max="2054" width="13" style="46" customWidth="1"/>
    <col min="2055" max="2063" width="12.44140625" style="46" customWidth="1"/>
    <col min="2064" max="2064" width="3.44140625" style="46" customWidth="1"/>
    <col min="2065" max="2069" width="7.6640625" style="46" customWidth="1"/>
    <col min="2070" max="2070" width="2.33203125" style="46" customWidth="1"/>
    <col min="2071" max="2071" width="15.33203125" style="46" bestFit="1" customWidth="1"/>
    <col min="2072" max="2304" width="9.33203125" style="46"/>
    <col min="2305" max="2305" width="5.44140625" style="46" customWidth="1"/>
    <col min="2306" max="2306" width="6" style="46" customWidth="1"/>
    <col min="2307" max="2309" width="9.33203125" style="46"/>
    <col min="2310" max="2310" width="13" style="46" customWidth="1"/>
    <col min="2311" max="2319" width="12.44140625" style="46" customWidth="1"/>
    <col min="2320" max="2320" width="3.44140625" style="46" customWidth="1"/>
    <col min="2321" max="2325" width="7.6640625" style="46" customWidth="1"/>
    <col min="2326" max="2326" width="2.33203125" style="46" customWidth="1"/>
    <col min="2327" max="2327" width="15.33203125" style="46" bestFit="1" customWidth="1"/>
    <col min="2328" max="2560" width="9.33203125" style="46"/>
    <col min="2561" max="2561" width="5.44140625" style="46" customWidth="1"/>
    <col min="2562" max="2562" width="6" style="46" customWidth="1"/>
    <col min="2563" max="2565" width="9.33203125" style="46"/>
    <col min="2566" max="2566" width="13" style="46" customWidth="1"/>
    <col min="2567" max="2575" width="12.44140625" style="46" customWidth="1"/>
    <col min="2576" max="2576" width="3.44140625" style="46" customWidth="1"/>
    <col min="2577" max="2581" width="7.6640625" style="46" customWidth="1"/>
    <col min="2582" max="2582" width="2.33203125" style="46" customWidth="1"/>
    <col min="2583" max="2583" width="15.33203125" style="46" bestFit="1" customWidth="1"/>
    <col min="2584" max="2816" width="9.33203125" style="46"/>
    <col min="2817" max="2817" width="5.44140625" style="46" customWidth="1"/>
    <col min="2818" max="2818" width="6" style="46" customWidth="1"/>
    <col min="2819" max="2821" width="9.33203125" style="46"/>
    <col min="2822" max="2822" width="13" style="46" customWidth="1"/>
    <col min="2823" max="2831" width="12.44140625" style="46" customWidth="1"/>
    <col min="2832" max="2832" width="3.44140625" style="46" customWidth="1"/>
    <col min="2833" max="2837" width="7.6640625" style="46" customWidth="1"/>
    <col min="2838" max="2838" width="2.33203125" style="46" customWidth="1"/>
    <col min="2839" max="2839" width="15.33203125" style="46" bestFit="1" customWidth="1"/>
    <col min="2840" max="3072" width="9.33203125" style="46"/>
    <col min="3073" max="3073" width="5.44140625" style="46" customWidth="1"/>
    <col min="3074" max="3074" width="6" style="46" customWidth="1"/>
    <col min="3075" max="3077" width="9.33203125" style="46"/>
    <col min="3078" max="3078" width="13" style="46" customWidth="1"/>
    <col min="3079" max="3087" width="12.44140625" style="46" customWidth="1"/>
    <col min="3088" max="3088" width="3.44140625" style="46" customWidth="1"/>
    <col min="3089" max="3093" width="7.6640625" style="46" customWidth="1"/>
    <col min="3094" max="3094" width="2.33203125" style="46" customWidth="1"/>
    <col min="3095" max="3095" width="15.33203125" style="46" bestFit="1" customWidth="1"/>
    <col min="3096" max="3328" width="9.33203125" style="46"/>
    <col min="3329" max="3329" width="5.44140625" style="46" customWidth="1"/>
    <col min="3330" max="3330" width="6" style="46" customWidth="1"/>
    <col min="3331" max="3333" width="9.33203125" style="46"/>
    <col min="3334" max="3334" width="13" style="46" customWidth="1"/>
    <col min="3335" max="3343" width="12.44140625" style="46" customWidth="1"/>
    <col min="3344" max="3344" width="3.44140625" style="46" customWidth="1"/>
    <col min="3345" max="3349" width="7.6640625" style="46" customWidth="1"/>
    <col min="3350" max="3350" width="2.33203125" style="46" customWidth="1"/>
    <col min="3351" max="3351" width="15.33203125" style="46" bestFit="1" customWidth="1"/>
    <col min="3352" max="3584" width="9.33203125" style="46"/>
    <col min="3585" max="3585" width="5.44140625" style="46" customWidth="1"/>
    <col min="3586" max="3586" width="6" style="46" customWidth="1"/>
    <col min="3587" max="3589" width="9.33203125" style="46"/>
    <col min="3590" max="3590" width="13" style="46" customWidth="1"/>
    <col min="3591" max="3599" width="12.44140625" style="46" customWidth="1"/>
    <col min="3600" max="3600" width="3.44140625" style="46" customWidth="1"/>
    <col min="3601" max="3605" width="7.6640625" style="46" customWidth="1"/>
    <col min="3606" max="3606" width="2.33203125" style="46" customWidth="1"/>
    <col min="3607" max="3607" width="15.33203125" style="46" bestFit="1" customWidth="1"/>
    <col min="3608" max="3840" width="9.33203125" style="46"/>
    <col min="3841" max="3841" width="5.44140625" style="46" customWidth="1"/>
    <col min="3842" max="3842" width="6" style="46" customWidth="1"/>
    <col min="3843" max="3845" width="9.33203125" style="46"/>
    <col min="3846" max="3846" width="13" style="46" customWidth="1"/>
    <col min="3847" max="3855" width="12.44140625" style="46" customWidth="1"/>
    <col min="3856" max="3856" width="3.44140625" style="46" customWidth="1"/>
    <col min="3857" max="3861" width="7.6640625" style="46" customWidth="1"/>
    <col min="3862" max="3862" width="2.33203125" style="46" customWidth="1"/>
    <col min="3863" max="3863" width="15.33203125" style="46" bestFit="1" customWidth="1"/>
    <col min="3864" max="4096" width="9.33203125" style="46"/>
    <col min="4097" max="4097" width="5.44140625" style="46" customWidth="1"/>
    <col min="4098" max="4098" width="6" style="46" customWidth="1"/>
    <col min="4099" max="4101" width="9.33203125" style="46"/>
    <col min="4102" max="4102" width="13" style="46" customWidth="1"/>
    <col min="4103" max="4111" width="12.44140625" style="46" customWidth="1"/>
    <col min="4112" max="4112" width="3.44140625" style="46" customWidth="1"/>
    <col min="4113" max="4117" width="7.6640625" style="46" customWidth="1"/>
    <col min="4118" max="4118" width="2.33203125" style="46" customWidth="1"/>
    <col min="4119" max="4119" width="15.33203125" style="46" bestFit="1" customWidth="1"/>
    <col min="4120" max="4352" width="9.33203125" style="46"/>
    <col min="4353" max="4353" width="5.44140625" style="46" customWidth="1"/>
    <col min="4354" max="4354" width="6" style="46" customWidth="1"/>
    <col min="4355" max="4357" width="9.33203125" style="46"/>
    <col min="4358" max="4358" width="13" style="46" customWidth="1"/>
    <col min="4359" max="4367" width="12.44140625" style="46" customWidth="1"/>
    <col min="4368" max="4368" width="3.44140625" style="46" customWidth="1"/>
    <col min="4369" max="4373" width="7.6640625" style="46" customWidth="1"/>
    <col min="4374" max="4374" width="2.33203125" style="46" customWidth="1"/>
    <col min="4375" max="4375" width="15.33203125" style="46" bestFit="1" customWidth="1"/>
    <col min="4376" max="4608" width="9.33203125" style="46"/>
    <col min="4609" max="4609" width="5.44140625" style="46" customWidth="1"/>
    <col min="4610" max="4610" width="6" style="46" customWidth="1"/>
    <col min="4611" max="4613" width="9.33203125" style="46"/>
    <col min="4614" max="4614" width="13" style="46" customWidth="1"/>
    <col min="4615" max="4623" width="12.44140625" style="46" customWidth="1"/>
    <col min="4624" max="4624" width="3.44140625" style="46" customWidth="1"/>
    <col min="4625" max="4629" width="7.6640625" style="46" customWidth="1"/>
    <col min="4630" max="4630" width="2.33203125" style="46" customWidth="1"/>
    <col min="4631" max="4631" width="15.33203125" style="46" bestFit="1" customWidth="1"/>
    <col min="4632" max="4864" width="9.33203125" style="46"/>
    <col min="4865" max="4865" width="5.44140625" style="46" customWidth="1"/>
    <col min="4866" max="4866" width="6" style="46" customWidth="1"/>
    <col min="4867" max="4869" width="9.33203125" style="46"/>
    <col min="4870" max="4870" width="13" style="46" customWidth="1"/>
    <col min="4871" max="4879" width="12.44140625" style="46" customWidth="1"/>
    <col min="4880" max="4880" width="3.44140625" style="46" customWidth="1"/>
    <col min="4881" max="4885" width="7.6640625" style="46" customWidth="1"/>
    <col min="4886" max="4886" width="2.33203125" style="46" customWidth="1"/>
    <col min="4887" max="4887" width="15.33203125" style="46" bestFit="1" customWidth="1"/>
    <col min="4888" max="5120" width="9.33203125" style="46"/>
    <col min="5121" max="5121" width="5.44140625" style="46" customWidth="1"/>
    <col min="5122" max="5122" width="6" style="46" customWidth="1"/>
    <col min="5123" max="5125" width="9.33203125" style="46"/>
    <col min="5126" max="5126" width="13" style="46" customWidth="1"/>
    <col min="5127" max="5135" width="12.44140625" style="46" customWidth="1"/>
    <col min="5136" max="5136" width="3.44140625" style="46" customWidth="1"/>
    <col min="5137" max="5141" width="7.6640625" style="46" customWidth="1"/>
    <col min="5142" max="5142" width="2.33203125" style="46" customWidth="1"/>
    <col min="5143" max="5143" width="15.33203125" style="46" bestFit="1" customWidth="1"/>
    <col min="5144" max="5376" width="9.33203125" style="46"/>
    <col min="5377" max="5377" width="5.44140625" style="46" customWidth="1"/>
    <col min="5378" max="5378" width="6" style="46" customWidth="1"/>
    <col min="5379" max="5381" width="9.33203125" style="46"/>
    <col min="5382" max="5382" width="13" style="46" customWidth="1"/>
    <col min="5383" max="5391" width="12.44140625" style="46" customWidth="1"/>
    <col min="5392" max="5392" width="3.44140625" style="46" customWidth="1"/>
    <col min="5393" max="5397" width="7.6640625" style="46" customWidth="1"/>
    <col min="5398" max="5398" width="2.33203125" style="46" customWidth="1"/>
    <col min="5399" max="5399" width="15.33203125" style="46" bestFit="1" customWidth="1"/>
    <col min="5400" max="5632" width="9.33203125" style="46"/>
    <col min="5633" max="5633" width="5.44140625" style="46" customWidth="1"/>
    <col min="5634" max="5634" width="6" style="46" customWidth="1"/>
    <col min="5635" max="5637" width="9.33203125" style="46"/>
    <col min="5638" max="5638" width="13" style="46" customWidth="1"/>
    <col min="5639" max="5647" width="12.44140625" style="46" customWidth="1"/>
    <col min="5648" max="5648" width="3.44140625" style="46" customWidth="1"/>
    <col min="5649" max="5653" width="7.6640625" style="46" customWidth="1"/>
    <col min="5654" max="5654" width="2.33203125" style="46" customWidth="1"/>
    <col min="5655" max="5655" width="15.33203125" style="46" bestFit="1" customWidth="1"/>
    <col min="5656" max="5888" width="9.33203125" style="46"/>
    <col min="5889" max="5889" width="5.44140625" style="46" customWidth="1"/>
    <col min="5890" max="5890" width="6" style="46" customWidth="1"/>
    <col min="5891" max="5893" width="9.33203125" style="46"/>
    <col min="5894" max="5894" width="13" style="46" customWidth="1"/>
    <col min="5895" max="5903" width="12.44140625" style="46" customWidth="1"/>
    <col min="5904" max="5904" width="3.44140625" style="46" customWidth="1"/>
    <col min="5905" max="5909" width="7.6640625" style="46" customWidth="1"/>
    <col min="5910" max="5910" width="2.33203125" style="46" customWidth="1"/>
    <col min="5911" max="5911" width="15.33203125" style="46" bestFit="1" customWidth="1"/>
    <col min="5912" max="6144" width="9.33203125" style="46"/>
    <col min="6145" max="6145" width="5.44140625" style="46" customWidth="1"/>
    <col min="6146" max="6146" width="6" style="46" customWidth="1"/>
    <col min="6147" max="6149" width="9.33203125" style="46"/>
    <col min="6150" max="6150" width="13" style="46" customWidth="1"/>
    <col min="6151" max="6159" width="12.44140625" style="46" customWidth="1"/>
    <col min="6160" max="6160" width="3.44140625" style="46" customWidth="1"/>
    <col min="6161" max="6165" width="7.6640625" style="46" customWidth="1"/>
    <col min="6166" max="6166" width="2.33203125" style="46" customWidth="1"/>
    <col min="6167" max="6167" width="15.33203125" style="46" bestFit="1" customWidth="1"/>
    <col min="6168" max="6400" width="9.33203125" style="46"/>
    <col min="6401" max="6401" width="5.44140625" style="46" customWidth="1"/>
    <col min="6402" max="6402" width="6" style="46" customWidth="1"/>
    <col min="6403" max="6405" width="9.33203125" style="46"/>
    <col min="6406" max="6406" width="13" style="46" customWidth="1"/>
    <col min="6407" max="6415" width="12.44140625" style="46" customWidth="1"/>
    <col min="6416" max="6416" width="3.44140625" style="46" customWidth="1"/>
    <col min="6417" max="6421" width="7.6640625" style="46" customWidth="1"/>
    <col min="6422" max="6422" width="2.33203125" style="46" customWidth="1"/>
    <col min="6423" max="6423" width="15.33203125" style="46" bestFit="1" customWidth="1"/>
    <col min="6424" max="6656" width="9.33203125" style="46"/>
    <col min="6657" max="6657" width="5.44140625" style="46" customWidth="1"/>
    <col min="6658" max="6658" width="6" style="46" customWidth="1"/>
    <col min="6659" max="6661" width="9.33203125" style="46"/>
    <col min="6662" max="6662" width="13" style="46" customWidth="1"/>
    <col min="6663" max="6671" width="12.44140625" style="46" customWidth="1"/>
    <col min="6672" max="6672" width="3.44140625" style="46" customWidth="1"/>
    <col min="6673" max="6677" width="7.6640625" style="46" customWidth="1"/>
    <col min="6678" max="6678" width="2.33203125" style="46" customWidth="1"/>
    <col min="6679" max="6679" width="15.33203125" style="46" bestFit="1" customWidth="1"/>
    <col min="6680" max="6912" width="9.33203125" style="46"/>
    <col min="6913" max="6913" width="5.44140625" style="46" customWidth="1"/>
    <col min="6914" max="6914" width="6" style="46" customWidth="1"/>
    <col min="6915" max="6917" width="9.33203125" style="46"/>
    <col min="6918" max="6918" width="13" style="46" customWidth="1"/>
    <col min="6919" max="6927" width="12.44140625" style="46" customWidth="1"/>
    <col min="6928" max="6928" width="3.44140625" style="46" customWidth="1"/>
    <col min="6929" max="6933" width="7.6640625" style="46" customWidth="1"/>
    <col min="6934" max="6934" width="2.33203125" style="46" customWidth="1"/>
    <col min="6935" max="6935" width="15.33203125" style="46" bestFit="1" customWidth="1"/>
    <col min="6936" max="7168" width="9.33203125" style="46"/>
    <col min="7169" max="7169" width="5.44140625" style="46" customWidth="1"/>
    <col min="7170" max="7170" width="6" style="46" customWidth="1"/>
    <col min="7171" max="7173" width="9.33203125" style="46"/>
    <col min="7174" max="7174" width="13" style="46" customWidth="1"/>
    <col min="7175" max="7183" width="12.44140625" style="46" customWidth="1"/>
    <col min="7184" max="7184" width="3.44140625" style="46" customWidth="1"/>
    <col min="7185" max="7189" width="7.6640625" style="46" customWidth="1"/>
    <col min="7190" max="7190" width="2.33203125" style="46" customWidth="1"/>
    <col min="7191" max="7191" width="15.33203125" style="46" bestFit="1" customWidth="1"/>
    <col min="7192" max="7424" width="9.33203125" style="46"/>
    <col min="7425" max="7425" width="5.44140625" style="46" customWidth="1"/>
    <col min="7426" max="7426" width="6" style="46" customWidth="1"/>
    <col min="7427" max="7429" width="9.33203125" style="46"/>
    <col min="7430" max="7430" width="13" style="46" customWidth="1"/>
    <col min="7431" max="7439" width="12.44140625" style="46" customWidth="1"/>
    <col min="7440" max="7440" width="3.44140625" style="46" customWidth="1"/>
    <col min="7441" max="7445" width="7.6640625" style="46" customWidth="1"/>
    <col min="7446" max="7446" width="2.33203125" style="46" customWidth="1"/>
    <col min="7447" max="7447" width="15.33203125" style="46" bestFit="1" customWidth="1"/>
    <col min="7448" max="7680" width="9.33203125" style="46"/>
    <col min="7681" max="7681" width="5.44140625" style="46" customWidth="1"/>
    <col min="7682" max="7682" width="6" style="46" customWidth="1"/>
    <col min="7683" max="7685" width="9.33203125" style="46"/>
    <col min="7686" max="7686" width="13" style="46" customWidth="1"/>
    <col min="7687" max="7695" width="12.44140625" style="46" customWidth="1"/>
    <col min="7696" max="7696" width="3.44140625" style="46" customWidth="1"/>
    <col min="7697" max="7701" width="7.6640625" style="46" customWidth="1"/>
    <col min="7702" max="7702" width="2.33203125" style="46" customWidth="1"/>
    <col min="7703" max="7703" width="15.33203125" style="46" bestFit="1" customWidth="1"/>
    <col min="7704" max="7936" width="9.33203125" style="46"/>
    <col min="7937" max="7937" width="5.44140625" style="46" customWidth="1"/>
    <col min="7938" max="7938" width="6" style="46" customWidth="1"/>
    <col min="7939" max="7941" width="9.33203125" style="46"/>
    <col min="7942" max="7942" width="13" style="46" customWidth="1"/>
    <col min="7943" max="7951" width="12.44140625" style="46" customWidth="1"/>
    <col min="7952" max="7952" width="3.44140625" style="46" customWidth="1"/>
    <col min="7953" max="7957" width="7.6640625" style="46" customWidth="1"/>
    <col min="7958" max="7958" width="2.33203125" style="46" customWidth="1"/>
    <col min="7959" max="7959" width="15.33203125" style="46" bestFit="1" customWidth="1"/>
    <col min="7960" max="8192" width="9.33203125" style="46"/>
    <col min="8193" max="8193" width="5.44140625" style="46" customWidth="1"/>
    <col min="8194" max="8194" width="6" style="46" customWidth="1"/>
    <col min="8195" max="8197" width="9.33203125" style="46"/>
    <col min="8198" max="8198" width="13" style="46" customWidth="1"/>
    <col min="8199" max="8207" width="12.44140625" style="46" customWidth="1"/>
    <col min="8208" max="8208" width="3.44140625" style="46" customWidth="1"/>
    <col min="8209" max="8213" width="7.6640625" style="46" customWidth="1"/>
    <col min="8214" max="8214" width="2.33203125" style="46" customWidth="1"/>
    <col min="8215" max="8215" width="15.33203125" style="46" bestFit="1" customWidth="1"/>
    <col min="8216" max="8448" width="9.33203125" style="46"/>
    <col min="8449" max="8449" width="5.44140625" style="46" customWidth="1"/>
    <col min="8450" max="8450" width="6" style="46" customWidth="1"/>
    <col min="8451" max="8453" width="9.33203125" style="46"/>
    <col min="8454" max="8454" width="13" style="46" customWidth="1"/>
    <col min="8455" max="8463" width="12.44140625" style="46" customWidth="1"/>
    <col min="8464" max="8464" width="3.44140625" style="46" customWidth="1"/>
    <col min="8465" max="8469" width="7.6640625" style="46" customWidth="1"/>
    <col min="8470" max="8470" width="2.33203125" style="46" customWidth="1"/>
    <col min="8471" max="8471" width="15.33203125" style="46" bestFit="1" customWidth="1"/>
    <col min="8472" max="8704" width="9.33203125" style="46"/>
    <col min="8705" max="8705" width="5.44140625" style="46" customWidth="1"/>
    <col min="8706" max="8706" width="6" style="46" customWidth="1"/>
    <col min="8707" max="8709" width="9.33203125" style="46"/>
    <col min="8710" max="8710" width="13" style="46" customWidth="1"/>
    <col min="8711" max="8719" width="12.44140625" style="46" customWidth="1"/>
    <col min="8720" max="8720" width="3.44140625" style="46" customWidth="1"/>
    <col min="8721" max="8725" width="7.6640625" style="46" customWidth="1"/>
    <col min="8726" max="8726" width="2.33203125" style="46" customWidth="1"/>
    <col min="8727" max="8727" width="15.33203125" style="46" bestFit="1" customWidth="1"/>
    <col min="8728" max="8960" width="9.33203125" style="46"/>
    <col min="8961" max="8961" width="5.44140625" style="46" customWidth="1"/>
    <col min="8962" max="8962" width="6" style="46" customWidth="1"/>
    <col min="8963" max="8965" width="9.33203125" style="46"/>
    <col min="8966" max="8966" width="13" style="46" customWidth="1"/>
    <col min="8967" max="8975" width="12.44140625" style="46" customWidth="1"/>
    <col min="8976" max="8976" width="3.44140625" style="46" customWidth="1"/>
    <col min="8977" max="8981" width="7.6640625" style="46" customWidth="1"/>
    <col min="8982" max="8982" width="2.33203125" style="46" customWidth="1"/>
    <col min="8983" max="8983" width="15.33203125" style="46" bestFit="1" customWidth="1"/>
    <col min="8984" max="9216" width="9.33203125" style="46"/>
    <col min="9217" max="9217" width="5.44140625" style="46" customWidth="1"/>
    <col min="9218" max="9218" width="6" style="46" customWidth="1"/>
    <col min="9219" max="9221" width="9.33203125" style="46"/>
    <col min="9222" max="9222" width="13" style="46" customWidth="1"/>
    <col min="9223" max="9231" width="12.44140625" style="46" customWidth="1"/>
    <col min="9232" max="9232" width="3.44140625" style="46" customWidth="1"/>
    <col min="9233" max="9237" width="7.6640625" style="46" customWidth="1"/>
    <col min="9238" max="9238" width="2.33203125" style="46" customWidth="1"/>
    <col min="9239" max="9239" width="15.33203125" style="46" bestFit="1" customWidth="1"/>
    <col min="9240" max="9472" width="9.33203125" style="46"/>
    <col min="9473" max="9473" width="5.44140625" style="46" customWidth="1"/>
    <col min="9474" max="9474" width="6" style="46" customWidth="1"/>
    <col min="9475" max="9477" width="9.33203125" style="46"/>
    <col min="9478" max="9478" width="13" style="46" customWidth="1"/>
    <col min="9479" max="9487" width="12.44140625" style="46" customWidth="1"/>
    <col min="9488" max="9488" width="3.44140625" style="46" customWidth="1"/>
    <col min="9489" max="9493" width="7.6640625" style="46" customWidth="1"/>
    <col min="9494" max="9494" width="2.33203125" style="46" customWidth="1"/>
    <col min="9495" max="9495" width="15.33203125" style="46" bestFit="1" customWidth="1"/>
    <col min="9496" max="9728" width="9.33203125" style="46"/>
    <col min="9729" max="9729" width="5.44140625" style="46" customWidth="1"/>
    <col min="9730" max="9730" width="6" style="46" customWidth="1"/>
    <col min="9731" max="9733" width="9.33203125" style="46"/>
    <col min="9734" max="9734" width="13" style="46" customWidth="1"/>
    <col min="9735" max="9743" width="12.44140625" style="46" customWidth="1"/>
    <col min="9744" max="9744" width="3.44140625" style="46" customWidth="1"/>
    <col min="9745" max="9749" width="7.6640625" style="46" customWidth="1"/>
    <col min="9750" max="9750" width="2.33203125" style="46" customWidth="1"/>
    <col min="9751" max="9751" width="15.33203125" style="46" bestFit="1" customWidth="1"/>
    <col min="9752" max="9984" width="9.33203125" style="46"/>
    <col min="9985" max="9985" width="5.44140625" style="46" customWidth="1"/>
    <col min="9986" max="9986" width="6" style="46" customWidth="1"/>
    <col min="9987" max="9989" width="9.33203125" style="46"/>
    <col min="9990" max="9990" width="13" style="46" customWidth="1"/>
    <col min="9991" max="9999" width="12.44140625" style="46" customWidth="1"/>
    <col min="10000" max="10000" width="3.44140625" style="46" customWidth="1"/>
    <col min="10001" max="10005" width="7.6640625" style="46" customWidth="1"/>
    <col min="10006" max="10006" width="2.33203125" style="46" customWidth="1"/>
    <col min="10007" max="10007" width="15.33203125" style="46" bestFit="1" customWidth="1"/>
    <col min="10008" max="10240" width="9.33203125" style="46"/>
    <col min="10241" max="10241" width="5.44140625" style="46" customWidth="1"/>
    <col min="10242" max="10242" width="6" style="46" customWidth="1"/>
    <col min="10243" max="10245" width="9.33203125" style="46"/>
    <col min="10246" max="10246" width="13" style="46" customWidth="1"/>
    <col min="10247" max="10255" width="12.44140625" style="46" customWidth="1"/>
    <col min="10256" max="10256" width="3.44140625" style="46" customWidth="1"/>
    <col min="10257" max="10261" width="7.6640625" style="46" customWidth="1"/>
    <col min="10262" max="10262" width="2.33203125" style="46" customWidth="1"/>
    <col min="10263" max="10263" width="15.33203125" style="46" bestFit="1" customWidth="1"/>
    <col min="10264" max="10496" width="9.33203125" style="46"/>
    <col min="10497" max="10497" width="5.44140625" style="46" customWidth="1"/>
    <col min="10498" max="10498" width="6" style="46" customWidth="1"/>
    <col min="10499" max="10501" width="9.33203125" style="46"/>
    <col min="10502" max="10502" width="13" style="46" customWidth="1"/>
    <col min="10503" max="10511" width="12.44140625" style="46" customWidth="1"/>
    <col min="10512" max="10512" width="3.44140625" style="46" customWidth="1"/>
    <col min="10513" max="10517" width="7.6640625" style="46" customWidth="1"/>
    <col min="10518" max="10518" width="2.33203125" style="46" customWidth="1"/>
    <col min="10519" max="10519" width="15.33203125" style="46" bestFit="1" customWidth="1"/>
    <col min="10520" max="10752" width="9.33203125" style="46"/>
    <col min="10753" max="10753" width="5.44140625" style="46" customWidth="1"/>
    <col min="10754" max="10754" width="6" style="46" customWidth="1"/>
    <col min="10755" max="10757" width="9.33203125" style="46"/>
    <col min="10758" max="10758" width="13" style="46" customWidth="1"/>
    <col min="10759" max="10767" width="12.44140625" style="46" customWidth="1"/>
    <col min="10768" max="10768" width="3.44140625" style="46" customWidth="1"/>
    <col min="10769" max="10773" width="7.6640625" style="46" customWidth="1"/>
    <col min="10774" max="10774" width="2.33203125" style="46" customWidth="1"/>
    <col min="10775" max="10775" width="15.33203125" style="46" bestFit="1" customWidth="1"/>
    <col min="10776" max="11008" width="9.33203125" style="46"/>
    <col min="11009" max="11009" width="5.44140625" style="46" customWidth="1"/>
    <col min="11010" max="11010" width="6" style="46" customWidth="1"/>
    <col min="11011" max="11013" width="9.33203125" style="46"/>
    <col min="11014" max="11014" width="13" style="46" customWidth="1"/>
    <col min="11015" max="11023" width="12.44140625" style="46" customWidth="1"/>
    <col min="11024" max="11024" width="3.44140625" style="46" customWidth="1"/>
    <col min="11025" max="11029" width="7.6640625" style="46" customWidth="1"/>
    <col min="11030" max="11030" width="2.33203125" style="46" customWidth="1"/>
    <col min="11031" max="11031" width="15.33203125" style="46" bestFit="1" customWidth="1"/>
    <col min="11032" max="11264" width="9.33203125" style="46"/>
    <col min="11265" max="11265" width="5.44140625" style="46" customWidth="1"/>
    <col min="11266" max="11266" width="6" style="46" customWidth="1"/>
    <col min="11267" max="11269" width="9.33203125" style="46"/>
    <col min="11270" max="11270" width="13" style="46" customWidth="1"/>
    <col min="11271" max="11279" width="12.44140625" style="46" customWidth="1"/>
    <col min="11280" max="11280" width="3.44140625" style="46" customWidth="1"/>
    <col min="11281" max="11285" width="7.6640625" style="46" customWidth="1"/>
    <col min="11286" max="11286" width="2.33203125" style="46" customWidth="1"/>
    <col min="11287" max="11287" width="15.33203125" style="46" bestFit="1" customWidth="1"/>
    <col min="11288" max="11520" width="9.33203125" style="46"/>
    <col min="11521" max="11521" width="5.44140625" style="46" customWidth="1"/>
    <col min="11522" max="11522" width="6" style="46" customWidth="1"/>
    <col min="11523" max="11525" width="9.33203125" style="46"/>
    <col min="11526" max="11526" width="13" style="46" customWidth="1"/>
    <col min="11527" max="11535" width="12.44140625" style="46" customWidth="1"/>
    <col min="11536" max="11536" width="3.44140625" style="46" customWidth="1"/>
    <col min="11537" max="11541" width="7.6640625" style="46" customWidth="1"/>
    <col min="11542" max="11542" width="2.33203125" style="46" customWidth="1"/>
    <col min="11543" max="11543" width="15.33203125" style="46" bestFit="1" customWidth="1"/>
    <col min="11544" max="11776" width="9.33203125" style="46"/>
    <col min="11777" max="11777" width="5.44140625" style="46" customWidth="1"/>
    <col min="11778" max="11778" width="6" style="46" customWidth="1"/>
    <col min="11779" max="11781" width="9.33203125" style="46"/>
    <col min="11782" max="11782" width="13" style="46" customWidth="1"/>
    <col min="11783" max="11791" width="12.44140625" style="46" customWidth="1"/>
    <col min="11792" max="11792" width="3.44140625" style="46" customWidth="1"/>
    <col min="11793" max="11797" width="7.6640625" style="46" customWidth="1"/>
    <col min="11798" max="11798" width="2.33203125" style="46" customWidth="1"/>
    <col min="11799" max="11799" width="15.33203125" style="46" bestFit="1" customWidth="1"/>
    <col min="11800" max="12032" width="9.33203125" style="46"/>
    <col min="12033" max="12033" width="5.44140625" style="46" customWidth="1"/>
    <col min="12034" max="12034" width="6" style="46" customWidth="1"/>
    <col min="12035" max="12037" width="9.33203125" style="46"/>
    <col min="12038" max="12038" width="13" style="46" customWidth="1"/>
    <col min="12039" max="12047" width="12.44140625" style="46" customWidth="1"/>
    <col min="12048" max="12048" width="3.44140625" style="46" customWidth="1"/>
    <col min="12049" max="12053" width="7.6640625" style="46" customWidth="1"/>
    <col min="12054" max="12054" width="2.33203125" style="46" customWidth="1"/>
    <col min="12055" max="12055" width="15.33203125" style="46" bestFit="1" customWidth="1"/>
    <col min="12056" max="12288" width="9.33203125" style="46"/>
    <col min="12289" max="12289" width="5.44140625" style="46" customWidth="1"/>
    <col min="12290" max="12290" width="6" style="46" customWidth="1"/>
    <col min="12291" max="12293" width="9.33203125" style="46"/>
    <col min="12294" max="12294" width="13" style="46" customWidth="1"/>
    <col min="12295" max="12303" width="12.44140625" style="46" customWidth="1"/>
    <col min="12304" max="12304" width="3.44140625" style="46" customWidth="1"/>
    <col min="12305" max="12309" width="7.6640625" style="46" customWidth="1"/>
    <col min="12310" max="12310" width="2.33203125" style="46" customWidth="1"/>
    <col min="12311" max="12311" width="15.33203125" style="46" bestFit="1" customWidth="1"/>
    <col min="12312" max="12544" width="9.33203125" style="46"/>
    <col min="12545" max="12545" width="5.44140625" style="46" customWidth="1"/>
    <col min="12546" max="12546" width="6" style="46" customWidth="1"/>
    <col min="12547" max="12549" width="9.33203125" style="46"/>
    <col min="12550" max="12550" width="13" style="46" customWidth="1"/>
    <col min="12551" max="12559" width="12.44140625" style="46" customWidth="1"/>
    <col min="12560" max="12560" width="3.44140625" style="46" customWidth="1"/>
    <col min="12561" max="12565" width="7.6640625" style="46" customWidth="1"/>
    <col min="12566" max="12566" width="2.33203125" style="46" customWidth="1"/>
    <col min="12567" max="12567" width="15.33203125" style="46" bestFit="1" customWidth="1"/>
    <col min="12568" max="12800" width="9.33203125" style="46"/>
    <col min="12801" max="12801" width="5.44140625" style="46" customWidth="1"/>
    <col min="12802" max="12802" width="6" style="46" customWidth="1"/>
    <col min="12803" max="12805" width="9.33203125" style="46"/>
    <col min="12806" max="12806" width="13" style="46" customWidth="1"/>
    <col min="12807" max="12815" width="12.44140625" style="46" customWidth="1"/>
    <col min="12816" max="12816" width="3.44140625" style="46" customWidth="1"/>
    <col min="12817" max="12821" width="7.6640625" style="46" customWidth="1"/>
    <col min="12822" max="12822" width="2.33203125" style="46" customWidth="1"/>
    <col min="12823" max="12823" width="15.33203125" style="46" bestFit="1" customWidth="1"/>
    <col min="12824" max="13056" width="9.33203125" style="46"/>
    <col min="13057" max="13057" width="5.44140625" style="46" customWidth="1"/>
    <col min="13058" max="13058" width="6" style="46" customWidth="1"/>
    <col min="13059" max="13061" width="9.33203125" style="46"/>
    <col min="13062" max="13062" width="13" style="46" customWidth="1"/>
    <col min="13063" max="13071" width="12.44140625" style="46" customWidth="1"/>
    <col min="13072" max="13072" width="3.44140625" style="46" customWidth="1"/>
    <col min="13073" max="13077" width="7.6640625" style="46" customWidth="1"/>
    <col min="13078" max="13078" width="2.33203125" style="46" customWidth="1"/>
    <col min="13079" max="13079" width="15.33203125" style="46" bestFit="1" customWidth="1"/>
    <col min="13080" max="13312" width="9.33203125" style="46"/>
    <col min="13313" max="13313" width="5.44140625" style="46" customWidth="1"/>
    <col min="13314" max="13314" width="6" style="46" customWidth="1"/>
    <col min="13315" max="13317" width="9.33203125" style="46"/>
    <col min="13318" max="13318" width="13" style="46" customWidth="1"/>
    <col min="13319" max="13327" width="12.44140625" style="46" customWidth="1"/>
    <col min="13328" max="13328" width="3.44140625" style="46" customWidth="1"/>
    <col min="13329" max="13333" width="7.6640625" style="46" customWidth="1"/>
    <col min="13334" max="13334" width="2.33203125" style="46" customWidth="1"/>
    <col min="13335" max="13335" width="15.33203125" style="46" bestFit="1" customWidth="1"/>
    <col min="13336" max="13568" width="9.33203125" style="46"/>
    <col min="13569" max="13569" width="5.44140625" style="46" customWidth="1"/>
    <col min="13570" max="13570" width="6" style="46" customWidth="1"/>
    <col min="13571" max="13573" width="9.33203125" style="46"/>
    <col min="13574" max="13574" width="13" style="46" customWidth="1"/>
    <col min="13575" max="13583" width="12.44140625" style="46" customWidth="1"/>
    <col min="13584" max="13584" width="3.44140625" style="46" customWidth="1"/>
    <col min="13585" max="13589" width="7.6640625" style="46" customWidth="1"/>
    <col min="13590" max="13590" width="2.33203125" style="46" customWidth="1"/>
    <col min="13591" max="13591" width="15.33203125" style="46" bestFit="1" customWidth="1"/>
    <col min="13592" max="13824" width="9.33203125" style="46"/>
    <col min="13825" max="13825" width="5.44140625" style="46" customWidth="1"/>
    <col min="13826" max="13826" width="6" style="46" customWidth="1"/>
    <col min="13827" max="13829" width="9.33203125" style="46"/>
    <col min="13830" max="13830" width="13" style="46" customWidth="1"/>
    <col min="13831" max="13839" width="12.44140625" style="46" customWidth="1"/>
    <col min="13840" max="13840" width="3.44140625" style="46" customWidth="1"/>
    <col min="13841" max="13845" width="7.6640625" style="46" customWidth="1"/>
    <col min="13846" max="13846" width="2.33203125" style="46" customWidth="1"/>
    <col min="13847" max="13847" width="15.33203125" style="46" bestFit="1" customWidth="1"/>
    <col min="13848" max="14080" width="9.33203125" style="46"/>
    <col min="14081" max="14081" width="5.44140625" style="46" customWidth="1"/>
    <col min="14082" max="14082" width="6" style="46" customWidth="1"/>
    <col min="14083" max="14085" width="9.33203125" style="46"/>
    <col min="14086" max="14086" width="13" style="46" customWidth="1"/>
    <col min="14087" max="14095" width="12.44140625" style="46" customWidth="1"/>
    <col min="14096" max="14096" width="3.44140625" style="46" customWidth="1"/>
    <col min="14097" max="14101" width="7.6640625" style="46" customWidth="1"/>
    <col min="14102" max="14102" width="2.33203125" style="46" customWidth="1"/>
    <col min="14103" max="14103" width="15.33203125" style="46" bestFit="1" customWidth="1"/>
    <col min="14104" max="14336" width="9.33203125" style="46"/>
    <col min="14337" max="14337" width="5.44140625" style="46" customWidth="1"/>
    <col min="14338" max="14338" width="6" style="46" customWidth="1"/>
    <col min="14339" max="14341" width="9.33203125" style="46"/>
    <col min="14342" max="14342" width="13" style="46" customWidth="1"/>
    <col min="14343" max="14351" width="12.44140625" style="46" customWidth="1"/>
    <col min="14352" max="14352" width="3.44140625" style="46" customWidth="1"/>
    <col min="14353" max="14357" width="7.6640625" style="46" customWidth="1"/>
    <col min="14358" max="14358" width="2.33203125" style="46" customWidth="1"/>
    <col min="14359" max="14359" width="15.33203125" style="46" bestFit="1" customWidth="1"/>
    <col min="14360" max="14592" width="9.33203125" style="46"/>
    <col min="14593" max="14593" width="5.44140625" style="46" customWidth="1"/>
    <col min="14594" max="14594" width="6" style="46" customWidth="1"/>
    <col min="14595" max="14597" width="9.33203125" style="46"/>
    <col min="14598" max="14598" width="13" style="46" customWidth="1"/>
    <col min="14599" max="14607" width="12.44140625" style="46" customWidth="1"/>
    <col min="14608" max="14608" width="3.44140625" style="46" customWidth="1"/>
    <col min="14609" max="14613" width="7.6640625" style="46" customWidth="1"/>
    <col min="14614" max="14614" width="2.33203125" style="46" customWidth="1"/>
    <col min="14615" max="14615" width="15.33203125" style="46" bestFit="1" customWidth="1"/>
    <col min="14616" max="14848" width="9.33203125" style="46"/>
    <col min="14849" max="14849" width="5.44140625" style="46" customWidth="1"/>
    <col min="14850" max="14850" width="6" style="46" customWidth="1"/>
    <col min="14851" max="14853" width="9.33203125" style="46"/>
    <col min="14854" max="14854" width="13" style="46" customWidth="1"/>
    <col min="14855" max="14863" width="12.44140625" style="46" customWidth="1"/>
    <col min="14864" max="14864" width="3.44140625" style="46" customWidth="1"/>
    <col min="14865" max="14869" width="7.6640625" style="46" customWidth="1"/>
    <col min="14870" max="14870" width="2.33203125" style="46" customWidth="1"/>
    <col min="14871" max="14871" width="15.33203125" style="46" bestFit="1" customWidth="1"/>
    <col min="14872" max="15104" width="9.33203125" style="46"/>
    <col min="15105" max="15105" width="5.44140625" style="46" customWidth="1"/>
    <col min="15106" max="15106" width="6" style="46" customWidth="1"/>
    <col min="15107" max="15109" width="9.33203125" style="46"/>
    <col min="15110" max="15110" width="13" style="46" customWidth="1"/>
    <col min="15111" max="15119" width="12.44140625" style="46" customWidth="1"/>
    <col min="15120" max="15120" width="3.44140625" style="46" customWidth="1"/>
    <col min="15121" max="15125" width="7.6640625" style="46" customWidth="1"/>
    <col min="15126" max="15126" width="2.33203125" style="46" customWidth="1"/>
    <col min="15127" max="15127" width="15.33203125" style="46" bestFit="1" customWidth="1"/>
    <col min="15128" max="15360" width="9.33203125" style="46"/>
    <col min="15361" max="15361" width="5.44140625" style="46" customWidth="1"/>
    <col min="15362" max="15362" width="6" style="46" customWidth="1"/>
    <col min="15363" max="15365" width="9.33203125" style="46"/>
    <col min="15366" max="15366" width="13" style="46" customWidth="1"/>
    <col min="15367" max="15375" width="12.44140625" style="46" customWidth="1"/>
    <col min="15376" max="15376" width="3.44140625" style="46" customWidth="1"/>
    <col min="15377" max="15381" width="7.6640625" style="46" customWidth="1"/>
    <col min="15382" max="15382" width="2.33203125" style="46" customWidth="1"/>
    <col min="15383" max="15383" width="15.33203125" style="46" bestFit="1" customWidth="1"/>
    <col min="15384" max="15616" width="9.33203125" style="46"/>
    <col min="15617" max="15617" width="5.44140625" style="46" customWidth="1"/>
    <col min="15618" max="15618" width="6" style="46" customWidth="1"/>
    <col min="15619" max="15621" width="9.33203125" style="46"/>
    <col min="15622" max="15622" width="13" style="46" customWidth="1"/>
    <col min="15623" max="15631" width="12.44140625" style="46" customWidth="1"/>
    <col min="15632" max="15632" width="3.44140625" style="46" customWidth="1"/>
    <col min="15633" max="15637" width="7.6640625" style="46" customWidth="1"/>
    <col min="15638" max="15638" width="2.33203125" style="46" customWidth="1"/>
    <col min="15639" max="15639" width="15.33203125" style="46" bestFit="1" customWidth="1"/>
    <col min="15640" max="15872" width="9.33203125" style="46"/>
    <col min="15873" max="15873" width="5.44140625" style="46" customWidth="1"/>
    <col min="15874" max="15874" width="6" style="46" customWidth="1"/>
    <col min="15875" max="15877" width="9.33203125" style="46"/>
    <col min="15878" max="15878" width="13" style="46" customWidth="1"/>
    <col min="15879" max="15887" width="12.44140625" style="46" customWidth="1"/>
    <col min="15888" max="15888" width="3.44140625" style="46" customWidth="1"/>
    <col min="15889" max="15893" width="7.6640625" style="46" customWidth="1"/>
    <col min="15894" max="15894" width="2.33203125" style="46" customWidth="1"/>
    <col min="15895" max="15895" width="15.33203125" style="46" bestFit="1" customWidth="1"/>
    <col min="15896" max="16128" width="9.33203125" style="46"/>
    <col min="16129" max="16129" width="5.44140625" style="46" customWidth="1"/>
    <col min="16130" max="16130" width="6" style="46" customWidth="1"/>
    <col min="16131" max="16133" width="9.33203125" style="46"/>
    <col min="16134" max="16134" width="13" style="46" customWidth="1"/>
    <col min="16135" max="16143" width="12.44140625" style="46" customWidth="1"/>
    <col min="16144" max="16144" width="3.44140625" style="46" customWidth="1"/>
    <col min="16145" max="16149" width="7.6640625" style="46" customWidth="1"/>
    <col min="16150" max="16150" width="2.33203125" style="46" customWidth="1"/>
    <col min="16151" max="16151" width="15.33203125" style="46" bestFit="1" customWidth="1"/>
    <col min="16152" max="16384" width="9.33203125" style="46"/>
  </cols>
  <sheetData>
    <row r="1" spans="1:18" ht="17.399999999999999" customHeight="1" thickBot="1" x14ac:dyDescent="0.25">
      <c r="A1" s="41" t="s">
        <v>87</v>
      </c>
      <c r="B1" s="41"/>
      <c r="C1" s="41"/>
      <c r="D1" s="42"/>
      <c r="E1" s="41"/>
      <c r="F1" s="41"/>
      <c r="G1" s="41"/>
      <c r="H1" s="41"/>
      <c r="I1" s="41"/>
      <c r="J1" s="41"/>
      <c r="K1" s="41"/>
      <c r="L1" s="41"/>
      <c r="M1" s="41"/>
      <c r="N1" s="41"/>
      <c r="O1" s="41"/>
      <c r="P1" s="43"/>
      <c r="Q1" s="44" t="s">
        <v>88</v>
      </c>
      <c r="R1" s="45">
        <v>40221</v>
      </c>
    </row>
    <row r="2" spans="1:18" ht="25.5" customHeight="1" thickBot="1" x14ac:dyDescent="0.3">
      <c r="A2" s="41" t="s">
        <v>89</v>
      </c>
      <c r="B2" s="41"/>
      <c r="C2" s="41"/>
      <c r="D2" s="48" t="s">
        <v>90</v>
      </c>
      <c r="E2" s="41"/>
      <c r="F2" s="41"/>
      <c r="G2" s="41"/>
      <c r="H2" s="41"/>
      <c r="I2" s="41"/>
      <c r="J2" s="41"/>
      <c r="K2" s="41"/>
      <c r="L2" s="49" t="s">
        <v>91</v>
      </c>
      <c r="M2" s="947" t="str">
        <f>簡易版!C60</f>
        <v/>
      </c>
      <c r="N2" s="948"/>
      <c r="O2" s="949"/>
      <c r="P2" s="43"/>
      <c r="Q2" s="939">
        <v>1</v>
      </c>
      <c r="R2" s="939"/>
    </row>
    <row r="3" spans="1:18" ht="19.5" customHeight="1" thickBot="1" x14ac:dyDescent="0.25">
      <c r="A3" s="41"/>
      <c r="B3" s="41" t="s">
        <v>92</v>
      </c>
      <c r="C3" s="41"/>
      <c r="D3" s="41"/>
      <c r="E3" s="41"/>
      <c r="F3" s="41"/>
      <c r="G3" s="41"/>
      <c r="H3" s="41"/>
      <c r="I3" s="41"/>
      <c r="J3" s="50"/>
      <c r="K3" s="50">
        <f>IF(K12="",0,K12)+IF(K17="",0,K17)+IF(K22="",0,K22)+IF(K27="",0,K27)+IF(K32="",0,K32)+IF(K37="",0,K37)+IF(K38="",0,K38)+IF(K39="",0,K39)</f>
        <v>0</v>
      </c>
      <c r="L3" s="50">
        <f>IF(L12="",0,L12)+IF(L17="",0,L17)+IF(L22="",0,L22)+IF(L27="",0,L27)+IF(L32="",0,L32)+IF(L37="",0,L37)+IF(L38="",0,L38)+IF(L39="",0,L39)</f>
        <v>0</v>
      </c>
      <c r="M3" s="50">
        <f>IF(M12="",0,M12)+IF(M17="",0,M17)+IF(M22="",0,M22)+IF(M27="",0,M27)+IF(M32="",0,M32)+IF(M37="",0,M37)+IF(M38="",0,M38)+IF(M39="",0,M39)</f>
        <v>0</v>
      </c>
      <c r="N3" s="50">
        <f>IF(N12="",0,N12)+IF(N17="",0,N17)+IF(N22="",0,N22)+IF(N27="",0,N27)+IF(N32="",0,N32)+IF(N37="",0,N37)+IF(N38="",0,N38)+IF(N39="",0,N39)</f>
        <v>0</v>
      </c>
      <c r="O3" s="50">
        <f>IF(O12="",0,O12)+IF(O17="",0,O17)+IF(O22="",0,O22)+IF(O27="",0,O27)+IF(O32="",0,O32)+IF(O37="",0,O37)+IF(O38="",0,O38)+IF(O39="",0,O39)</f>
        <v>0</v>
      </c>
      <c r="P3" s="43"/>
      <c r="Q3" s="939"/>
      <c r="R3" s="939"/>
    </row>
    <row r="4" spans="1:18" ht="15" customHeight="1" x14ac:dyDescent="0.2">
      <c r="A4" s="41"/>
      <c r="B4" s="51"/>
      <c r="C4" s="52"/>
      <c r="D4" s="52"/>
      <c r="E4" s="52"/>
      <c r="F4" s="53"/>
      <c r="G4" s="54" t="s">
        <v>93</v>
      </c>
      <c r="H4" s="55" t="s">
        <v>94</v>
      </c>
      <c r="I4" s="56" t="s">
        <v>95</v>
      </c>
      <c r="J4" s="940">
        <f>COUNT(G7,H7,I7)</f>
        <v>0</v>
      </c>
      <c r="K4" s="57" t="s">
        <v>96</v>
      </c>
      <c r="L4" s="55" t="s">
        <v>97</v>
      </c>
      <c r="M4" s="55" t="s">
        <v>98</v>
      </c>
      <c r="N4" s="55" t="s">
        <v>99</v>
      </c>
      <c r="O4" s="58" t="s">
        <v>100</v>
      </c>
      <c r="P4" s="43"/>
    </row>
    <row r="5" spans="1:18" ht="15" customHeight="1" thickBot="1" x14ac:dyDescent="0.25">
      <c r="A5" s="41"/>
      <c r="B5" s="59"/>
      <c r="C5" s="60"/>
      <c r="D5" s="60"/>
      <c r="E5" s="60"/>
      <c r="F5" s="61" t="s">
        <v>102</v>
      </c>
      <c r="G5" s="540">
        <f>H5-1</f>
        <v>5</v>
      </c>
      <c r="H5" s="63">
        <f>I5-1</f>
        <v>6</v>
      </c>
      <c r="I5" s="521">
        <v>7</v>
      </c>
      <c r="J5" s="941"/>
      <c r="K5" s="62">
        <f>L5-1</f>
        <v>9</v>
      </c>
      <c r="L5" s="63">
        <f>M5-1</f>
        <v>10</v>
      </c>
      <c r="M5" s="63">
        <f>N5-1</f>
        <v>11</v>
      </c>
      <c r="N5" s="63">
        <f>O5-1</f>
        <v>12</v>
      </c>
      <c r="O5" s="64">
        <f>簡易版!AL5</f>
        <v>13</v>
      </c>
      <c r="P5" s="43"/>
    </row>
    <row r="6" spans="1:18" ht="15" customHeight="1" x14ac:dyDescent="0.2">
      <c r="A6" s="41"/>
      <c r="B6" s="942" t="s">
        <v>101</v>
      </c>
      <c r="C6" s="943"/>
      <c r="D6" s="943"/>
      <c r="E6" s="65"/>
      <c r="F6" s="66" t="s">
        <v>103</v>
      </c>
      <c r="G6" s="67"/>
      <c r="H6" s="68"/>
      <c r="I6" s="69"/>
      <c r="J6" s="70"/>
      <c r="K6" s="71"/>
      <c r="L6" s="68"/>
      <c r="M6" s="68"/>
      <c r="N6" s="68"/>
      <c r="O6" s="72"/>
      <c r="P6" s="73"/>
      <c r="Q6" s="74" t="s">
        <v>104</v>
      </c>
    </row>
    <row r="7" spans="1:18" ht="16.2" x14ac:dyDescent="0.2">
      <c r="A7" s="41"/>
      <c r="B7" s="933" t="s">
        <v>105</v>
      </c>
      <c r="C7" s="934"/>
      <c r="D7" s="934"/>
      <c r="E7" s="75" t="s">
        <v>106</v>
      </c>
      <c r="F7" s="65" t="s">
        <v>101</v>
      </c>
      <c r="G7" s="76"/>
      <c r="H7" s="77"/>
      <c r="I7" s="78"/>
      <c r="J7" s="79" t="str">
        <f>IF(SUM(G7:I7)/3=0,"",SUM(G7:I7)/COUNT(G7:I7))</f>
        <v/>
      </c>
      <c r="K7" s="80" t="str">
        <f>IF(K3=0,"",K3)</f>
        <v/>
      </c>
      <c r="L7" s="81" t="str">
        <f>IF(L3=0,"",L3)</f>
        <v/>
      </c>
      <c r="M7" s="81" t="str">
        <f>IF(M3=0,"",M3)</f>
        <v/>
      </c>
      <c r="N7" s="81" t="str">
        <f>IF(N3=0,"",N3)</f>
        <v/>
      </c>
      <c r="O7" s="82" t="str">
        <f>IF(O3=0,"",O3)</f>
        <v/>
      </c>
      <c r="P7" s="73"/>
      <c r="Q7" s="74" t="s">
        <v>107</v>
      </c>
    </row>
    <row r="8" spans="1:18" ht="15" customHeight="1" x14ac:dyDescent="0.2">
      <c r="A8" s="41"/>
      <c r="B8" s="83"/>
      <c r="C8" s="944" t="s">
        <v>108</v>
      </c>
      <c r="D8" s="918">
        <f>簡易版!C27</f>
        <v>0</v>
      </c>
      <c r="E8" s="501" t="str">
        <f>IF(D8=0,"","経営規模")</f>
        <v/>
      </c>
      <c r="F8" s="84" t="str">
        <f>IF(D8=0,"","a")</f>
        <v/>
      </c>
      <c r="G8" s="85"/>
      <c r="H8" s="86"/>
      <c r="I8" s="87"/>
      <c r="J8" s="88" t="str">
        <f>IF(J4*SUM(G8:I8)=0,"",SUM(G8:I8)/COUNT(G8:I8))</f>
        <v/>
      </c>
      <c r="K8" s="89" t="str">
        <f>IF(I8="","",I8)</f>
        <v/>
      </c>
      <c r="L8" s="86" t="str">
        <f t="shared" ref="L8" si="0">K8</f>
        <v/>
      </c>
      <c r="M8" s="86" t="str">
        <f t="shared" ref="M8" si="1">L8</f>
        <v/>
      </c>
      <c r="N8" s="86" t="str">
        <f t="shared" ref="N8:O8" si="2">M8</f>
        <v/>
      </c>
      <c r="O8" s="127" t="str">
        <f t="shared" si="2"/>
        <v/>
      </c>
      <c r="P8" s="91"/>
      <c r="Q8" s="74" t="s">
        <v>109</v>
      </c>
    </row>
    <row r="9" spans="1:18" ht="15" customHeight="1" x14ac:dyDescent="0.2">
      <c r="A9" s="41"/>
      <c r="B9" s="83"/>
      <c r="C9" s="945"/>
      <c r="D9" s="919"/>
      <c r="E9" s="92"/>
      <c r="F9" s="93" t="str">
        <f>IF(D8=0,"","10a当り")</f>
        <v/>
      </c>
      <c r="G9" s="94" t="str">
        <f>IF(G8=0,"",INT(G10*10/G8))</f>
        <v/>
      </c>
      <c r="H9" s="95" t="str">
        <f>IF(H8=0,"",INT(H10*10/H8))</f>
        <v/>
      </c>
      <c r="I9" s="96" t="str">
        <f>IF(I8=0,"",INT(I10*10/I8))</f>
        <v/>
      </c>
      <c r="J9" s="97" t="str">
        <f>IF(J4*SUM(G9:I9)=0,"",SUM(G9:I9)/COUNT(G8:I8))</f>
        <v/>
      </c>
      <c r="K9" s="98" t="str">
        <f>IF(J9="","",ROUND(J9,-2))</f>
        <v/>
      </c>
      <c r="L9" s="103" t="str">
        <f t="shared" ref="L9:N9" si="3">K9</f>
        <v/>
      </c>
      <c r="M9" s="103" t="str">
        <f t="shared" si="3"/>
        <v/>
      </c>
      <c r="N9" s="103" t="str">
        <f t="shared" si="3"/>
        <v/>
      </c>
      <c r="O9" s="127" t="str">
        <f t="shared" ref="O9" si="4">N9</f>
        <v/>
      </c>
      <c r="P9" s="99" t="s">
        <v>110</v>
      </c>
      <c r="Q9" s="917" t="e">
        <f>VLOOKUP(D$8,A$154:D$272,4,FALSE)</f>
        <v>#N/A</v>
      </c>
      <c r="R9" s="917"/>
    </row>
    <row r="10" spans="1:18" ht="15" customHeight="1" x14ac:dyDescent="0.2">
      <c r="A10" s="41" t="s">
        <v>101</v>
      </c>
      <c r="B10" s="83"/>
      <c r="C10" s="945"/>
      <c r="D10" s="919"/>
      <c r="E10" s="100" t="str">
        <f>IF(D8=0,"","生産量")</f>
        <v/>
      </c>
      <c r="F10" s="101" t="str">
        <f>IF(D8=0,"","kg")</f>
        <v/>
      </c>
      <c r="G10" s="102"/>
      <c r="H10" s="103"/>
      <c r="I10" s="104"/>
      <c r="J10" s="97" t="str">
        <f>IF(J4*SUM(G10:I10)=0,"",SUM(G10:I10)/COUNT(G8:I8))</f>
        <v/>
      </c>
      <c r="K10" s="105" t="str">
        <f>IF(OR(K8="",K9=""),"",ROUND(K8*K9,-1)/10)</f>
        <v/>
      </c>
      <c r="L10" s="95" t="str">
        <f>IF(OR(L8="",L9=""),"",ROUND(L8*L9,-1)/10)</f>
        <v/>
      </c>
      <c r="M10" s="95" t="str">
        <f>IF(OR(M8="",M9=""),"",ROUND(M8*M9,-1)/10)</f>
        <v/>
      </c>
      <c r="N10" s="95" t="str">
        <f>IF(OR(N8="",N9=""),"",ROUND(N8*N9,-1)/10)</f>
        <v/>
      </c>
      <c r="O10" s="106" t="str">
        <f>IF(OR(O8="",O9=""),"",ROUND(O8*O9,-1)/10)</f>
        <v/>
      </c>
      <c r="P10" s="91"/>
      <c r="Q10" s="74" t="s">
        <v>111</v>
      </c>
    </row>
    <row r="11" spans="1:18" ht="15" customHeight="1" x14ac:dyDescent="0.2">
      <c r="A11" s="41"/>
      <c r="B11" s="83"/>
      <c r="C11" s="945"/>
      <c r="D11" s="919"/>
      <c r="E11" s="107"/>
      <c r="F11" s="108" t="str">
        <f>IF(D8=0,"","単価")</f>
        <v/>
      </c>
      <c r="G11" s="94" t="str">
        <f>+IF(G10=0,"",INT(G12*1000/G10))</f>
        <v/>
      </c>
      <c r="H11" s="95" t="str">
        <f>+IF(H10=0,"",INT(H12*1000/H10))</f>
        <v/>
      </c>
      <c r="I11" s="109" t="str">
        <f>+IF(I10=0,"",INT(I12*1000/I10))</f>
        <v/>
      </c>
      <c r="J11" s="97" t="str">
        <f>IF(J4*SUM(G11:I11)=0,"",SUM(G11:I11)/COUNT(G8:I8))</f>
        <v/>
      </c>
      <c r="K11" s="98" t="str">
        <f>IF(J11="","",ROUND(J11,-1))</f>
        <v/>
      </c>
      <c r="L11" s="103" t="str">
        <f>K11</f>
        <v/>
      </c>
      <c r="M11" s="103" t="str">
        <f>L11</f>
        <v/>
      </c>
      <c r="N11" s="103" t="str">
        <f>M11</f>
        <v/>
      </c>
      <c r="O11" s="127" t="str">
        <f>N11</f>
        <v/>
      </c>
      <c r="P11" s="99" t="s">
        <v>110</v>
      </c>
      <c r="Q11" s="917" t="e">
        <f>VLOOKUP(D$8,A$154:E$272,5,FALSE)</f>
        <v>#N/A</v>
      </c>
      <c r="R11" s="917"/>
    </row>
    <row r="12" spans="1:18" ht="15" customHeight="1" x14ac:dyDescent="0.2">
      <c r="A12" s="41" t="s">
        <v>101</v>
      </c>
      <c r="B12" s="83"/>
      <c r="C12" s="945"/>
      <c r="D12" s="920"/>
      <c r="E12" s="110" t="str">
        <f>IF(D8=0,"","売上げ")</f>
        <v/>
      </c>
      <c r="F12" s="111" t="str">
        <f>IF(D8=0,"","千円")</f>
        <v/>
      </c>
      <c r="G12" s="112"/>
      <c r="H12" s="113"/>
      <c r="I12" s="114"/>
      <c r="J12" s="115" t="str">
        <f>IF(J4*SUM(G12:I12)=0,"",SUM(G12:I12)/COUNT(G8:I8))</f>
        <v/>
      </c>
      <c r="K12" s="116" t="str">
        <f>IF(OR(K10="",K11=""),"",ROUND(K10*K11,-3)/1000)</f>
        <v/>
      </c>
      <c r="L12" s="117" t="str">
        <f>IF(OR(L10="",L11=""),"",ROUND(L10*L11,-3)/1000)</f>
        <v/>
      </c>
      <c r="M12" s="117" t="str">
        <f>IF(OR(M10="",M11=""),"",ROUND(M10*M11,-3)/1000)</f>
        <v/>
      </c>
      <c r="N12" s="117" t="str">
        <f>IF(OR(N10="",N11=""),"",ROUND(N10*N11,-3)/1000)</f>
        <v/>
      </c>
      <c r="O12" s="118" t="str">
        <f>IF(OR(O10="",O11=""),"",ROUND(O10*O11,-3)/1000)</f>
        <v/>
      </c>
      <c r="P12" s="91"/>
      <c r="Q12" s="74"/>
    </row>
    <row r="13" spans="1:18" ht="15" customHeight="1" x14ac:dyDescent="0.2">
      <c r="A13" s="41"/>
      <c r="B13" s="83"/>
      <c r="C13" s="945"/>
      <c r="D13" s="918">
        <f>簡易版!C28</f>
        <v>0</v>
      </c>
      <c r="E13" s="501" t="str">
        <f>IF(D13=0,"","経営規模")</f>
        <v/>
      </c>
      <c r="F13" s="84" t="str">
        <f>IF(D13=0,"","a")</f>
        <v/>
      </c>
      <c r="G13" s="85"/>
      <c r="H13" s="86"/>
      <c r="I13" s="87"/>
      <c r="J13" s="88" t="str">
        <f>IF(J4*SUM(G13:I13)=0,"",SUM(G13:I13)/COUNT(G13:I13))</f>
        <v/>
      </c>
      <c r="K13" s="523" t="str">
        <f>IF(I13="","",I13)</f>
        <v/>
      </c>
      <c r="L13" s="103" t="str">
        <f t="shared" ref="L13" si="5">K13</f>
        <v/>
      </c>
      <c r="M13" s="103" t="str">
        <f t="shared" ref="M13" si="6">L13</f>
        <v/>
      </c>
      <c r="N13" s="103" t="str">
        <f t="shared" ref="N13" si="7">M13</f>
        <v/>
      </c>
      <c r="O13" s="127" t="str">
        <f t="shared" ref="O13" si="8">N13</f>
        <v/>
      </c>
      <c r="P13" s="91"/>
      <c r="Q13" s="74" t="s">
        <v>109</v>
      </c>
    </row>
    <row r="14" spans="1:18" ht="15" customHeight="1" x14ac:dyDescent="0.2">
      <c r="A14" s="41"/>
      <c r="B14" s="83"/>
      <c r="C14" s="945"/>
      <c r="D14" s="919"/>
      <c r="E14" s="119"/>
      <c r="F14" s="120" t="str">
        <f>IF(D13=0,"","10a当り")</f>
        <v/>
      </c>
      <c r="G14" s="121" t="str">
        <f>IF(G13=0,"",INT(G15*10/G13))</f>
        <v/>
      </c>
      <c r="H14" s="122" t="str">
        <f>IF(H13=0,"",INT(H15*10/H13))</f>
        <v/>
      </c>
      <c r="I14" s="96" t="str">
        <f>IF(I13=0,"",INT(I15*10/I13))</f>
        <v/>
      </c>
      <c r="J14" s="123" t="str">
        <f>IF(J4*SUM(G14:I14)=0,"",SUM(G14:I14)/COUNT(G13:I13))</f>
        <v/>
      </c>
      <c r="K14" s="124" t="str">
        <f>IF(J14="","",ROUND(J14,-2))</f>
        <v/>
      </c>
      <c r="L14" s="524" t="str">
        <f t="shared" ref="L14:O14" si="9">K14</f>
        <v/>
      </c>
      <c r="M14" s="524" t="str">
        <f t="shared" si="9"/>
        <v/>
      </c>
      <c r="N14" s="524" t="str">
        <f t="shared" si="9"/>
        <v/>
      </c>
      <c r="O14" s="525" t="str">
        <f t="shared" si="9"/>
        <v/>
      </c>
      <c r="P14" s="99" t="s">
        <v>110</v>
      </c>
      <c r="Q14" s="917" t="e">
        <f>VLOOKUP(D$13,A$154:D$272,4,FALSE)</f>
        <v>#N/A</v>
      </c>
      <c r="R14" s="917"/>
    </row>
    <row r="15" spans="1:18" ht="15" customHeight="1" x14ac:dyDescent="0.2">
      <c r="A15" s="41"/>
      <c r="B15" s="83"/>
      <c r="C15" s="945"/>
      <c r="D15" s="918"/>
      <c r="E15" s="125" t="str">
        <f>IF(D13=0,"","生産量")</f>
        <v/>
      </c>
      <c r="F15" s="101" t="str">
        <f>IF(D13=0,"","kg")</f>
        <v/>
      </c>
      <c r="G15" s="102"/>
      <c r="H15" s="103"/>
      <c r="I15" s="104"/>
      <c r="J15" s="97" t="str">
        <f>IF(J4*SUM(G15:I15)=0,"",SUM(G15:I15)/COUNT(G13:I13))</f>
        <v/>
      </c>
      <c r="K15" s="126" t="str">
        <f>IF(OR(K13="",K14=""),"",ROUND(K13*K14,-1)/10)</f>
        <v/>
      </c>
      <c r="L15" s="95" t="str">
        <f>IF(OR(L13="",L14=""),"",ROUND(L13*L14,-1)/10)</f>
        <v/>
      </c>
      <c r="M15" s="95" t="str">
        <f>IF(OR(M13="",M14=""),"",ROUND(M13*M14,-1)/10)</f>
        <v/>
      </c>
      <c r="N15" s="95" t="str">
        <f>IF(OR(N13="",N14=""),"",ROUND(N13*N14,-1)/10)</f>
        <v/>
      </c>
      <c r="O15" s="106" t="str">
        <f>IF(OR(O13="",O14=""),"",ROUND(O13*O14,-1)/10)</f>
        <v/>
      </c>
      <c r="P15" s="91"/>
      <c r="Q15" s="74" t="s">
        <v>111</v>
      </c>
    </row>
    <row r="16" spans="1:18" ht="15" customHeight="1" x14ac:dyDescent="0.2">
      <c r="A16" s="41"/>
      <c r="B16" s="83"/>
      <c r="C16" s="945"/>
      <c r="D16" s="919"/>
      <c r="E16" s="107"/>
      <c r="F16" s="108" t="str">
        <f>IF(D13=0,"","単価")</f>
        <v/>
      </c>
      <c r="G16" s="94" t="str">
        <f>+IF(G15=0,"",INT(G17*1000/G15))</f>
        <v/>
      </c>
      <c r="H16" s="95" t="str">
        <f>+IF(H15=0,"",INT(H17*1000/H15))</f>
        <v/>
      </c>
      <c r="I16" s="109" t="str">
        <f>+IF(I15=0,"",INT(I17*1000/I15))</f>
        <v/>
      </c>
      <c r="J16" s="97" t="str">
        <f>IF(J4*SUM(G16:I16)=0,"",SUM(G16:I16)/COUNT(G13:I13))</f>
        <v/>
      </c>
      <c r="K16" s="526" t="str">
        <f>IF(J16="","",ROUND(J16,-1))</f>
        <v/>
      </c>
      <c r="L16" s="103" t="str">
        <f>K16</f>
        <v/>
      </c>
      <c r="M16" s="103" t="str">
        <f>L16</f>
        <v/>
      </c>
      <c r="N16" s="103" t="str">
        <f>M16</f>
        <v/>
      </c>
      <c r="O16" s="127" t="str">
        <f>N16</f>
        <v/>
      </c>
      <c r="P16" s="99" t="s">
        <v>110</v>
      </c>
      <c r="Q16" s="917" t="e">
        <f>VLOOKUP(D$13,A$154:E$272,5,FALSE)</f>
        <v>#N/A</v>
      </c>
      <c r="R16" s="917"/>
    </row>
    <row r="17" spans="1:18" ht="15" customHeight="1" x14ac:dyDescent="0.2">
      <c r="A17" s="41"/>
      <c r="B17" s="83"/>
      <c r="C17" s="945"/>
      <c r="D17" s="920"/>
      <c r="E17" s="110" t="str">
        <f>IF(D13=0,"","売上げ")</f>
        <v/>
      </c>
      <c r="F17" s="111" t="str">
        <f>IF(D13=0,"","千円")</f>
        <v/>
      </c>
      <c r="G17" s="112"/>
      <c r="H17" s="113"/>
      <c r="I17" s="114"/>
      <c r="J17" s="115" t="str">
        <f>IF(J4*SUM(G17:I17)=0,"",SUM(G17:I17)/COUNT(G13:I13))</f>
        <v/>
      </c>
      <c r="K17" s="116" t="str">
        <f>IF(OR(K15="",K16=""),"",ROUND(K15*K16,-3)/1000)</f>
        <v/>
      </c>
      <c r="L17" s="117" t="str">
        <f>IF(OR(L15="",L16=""),"",ROUND(L15*L16,-3)/1000)</f>
        <v/>
      </c>
      <c r="M17" s="117" t="str">
        <f>IF(OR(M15="",M16=""),"",ROUND(M15*M16,-3)/1000)</f>
        <v/>
      </c>
      <c r="N17" s="117" t="str">
        <f>IF(OR(N15="",N16=""),"",ROUND(N15*N16,-3)/1000)</f>
        <v/>
      </c>
      <c r="O17" s="118" t="str">
        <f>IF(OR(O15="",O16=""),"",ROUND(O15*O16,-3)/1000)</f>
        <v/>
      </c>
      <c r="P17" s="91"/>
      <c r="Q17" s="74"/>
    </row>
    <row r="18" spans="1:18" ht="15" customHeight="1" x14ac:dyDescent="0.2">
      <c r="A18" s="41"/>
      <c r="B18" s="83"/>
      <c r="C18" s="945"/>
      <c r="D18" s="918">
        <f>簡易版!C29</f>
        <v>0</v>
      </c>
      <c r="E18" s="501" t="str">
        <f>IF(D18=0,"","経営規模")</f>
        <v/>
      </c>
      <c r="F18" s="84" t="str">
        <f>IF(D18=0,"","a")</f>
        <v/>
      </c>
      <c r="G18" s="85"/>
      <c r="H18" s="86"/>
      <c r="I18" s="87"/>
      <c r="J18" s="88" t="str">
        <f>IF(J4*SUM(G18:I18)=0,"",SUM(G18:I18)/COUNT(G18:I18))</f>
        <v/>
      </c>
      <c r="K18" s="89" t="str">
        <f>IF(I18="","",I18)</f>
        <v/>
      </c>
      <c r="L18" s="86" t="str">
        <f t="shared" ref="L18:O19" si="10">K18</f>
        <v/>
      </c>
      <c r="M18" s="86" t="str">
        <f t="shared" si="10"/>
        <v/>
      </c>
      <c r="N18" s="86" t="str">
        <f t="shared" si="10"/>
        <v/>
      </c>
      <c r="O18" s="90" t="str">
        <f t="shared" si="10"/>
        <v/>
      </c>
      <c r="P18" s="91"/>
      <c r="Q18" s="74" t="s">
        <v>109</v>
      </c>
    </row>
    <row r="19" spans="1:18" ht="15" customHeight="1" x14ac:dyDescent="0.2">
      <c r="A19" s="41"/>
      <c r="B19" s="83"/>
      <c r="C19" s="945"/>
      <c r="D19" s="919"/>
      <c r="E19" s="92"/>
      <c r="F19" s="93" t="str">
        <f>IF(D18=0,"","10a当り")</f>
        <v/>
      </c>
      <c r="G19" s="94" t="str">
        <f>IF(G18=0,"",INT(G20*10/G18))</f>
        <v/>
      </c>
      <c r="H19" s="95" t="str">
        <f>IF(H18=0,"",INT(H20*10/H18))</f>
        <v/>
      </c>
      <c r="I19" s="96" t="str">
        <f>IF(I18=0,"",INT(I20*10/I18))</f>
        <v/>
      </c>
      <c r="J19" s="97" t="str">
        <f>IF(J4*SUM(G19:I19)=0,"",SUM(G19:I19)/COUNT(G18:I18))</f>
        <v/>
      </c>
      <c r="K19" s="98" t="str">
        <f>IF(J19="","",ROUND(J19,-2))</f>
        <v/>
      </c>
      <c r="L19" s="103" t="str">
        <f t="shared" si="10"/>
        <v/>
      </c>
      <c r="M19" s="103" t="str">
        <f t="shared" si="10"/>
        <v/>
      </c>
      <c r="N19" s="103" t="str">
        <f t="shared" si="10"/>
        <v/>
      </c>
      <c r="O19" s="127" t="str">
        <f t="shared" si="10"/>
        <v/>
      </c>
      <c r="P19" s="99" t="s">
        <v>110</v>
      </c>
      <c r="Q19" s="917" t="e">
        <f>VLOOKUP(D$18,A$154:D$272,4,FALSE)</f>
        <v>#N/A</v>
      </c>
      <c r="R19" s="917"/>
    </row>
    <row r="20" spans="1:18" ht="15" customHeight="1" x14ac:dyDescent="0.2">
      <c r="A20" s="41"/>
      <c r="B20" s="83"/>
      <c r="C20" s="945"/>
      <c r="D20" s="919"/>
      <c r="E20" s="100" t="str">
        <f>IF(D18=0,"","生産量")</f>
        <v/>
      </c>
      <c r="F20" s="101" t="str">
        <f>IF(D18=0,"","kg")</f>
        <v/>
      </c>
      <c r="G20" s="102"/>
      <c r="H20" s="103"/>
      <c r="I20" s="104"/>
      <c r="J20" s="97" t="str">
        <f>IF(J4*SUM(G20:I20)=0,"",SUM(G20:I20)/COUNT(G18:I18))</f>
        <v/>
      </c>
      <c r="K20" s="105" t="str">
        <f>IF(OR(K18="",K19=""),"",ROUND(K18*K19,-1)/10)</f>
        <v/>
      </c>
      <c r="L20" s="95" t="str">
        <f>IF(OR(L18="",L19=""),"",ROUND(L18*L19,-1)/10)</f>
        <v/>
      </c>
      <c r="M20" s="95" t="str">
        <f>IF(OR(M18="",M19=""),"",ROUND(M18*M19,-1)/10)</f>
        <v/>
      </c>
      <c r="N20" s="95" t="str">
        <f>IF(OR(N18="",N19=""),"",ROUND(N18*N19,-1)/10)</f>
        <v/>
      </c>
      <c r="O20" s="106" t="str">
        <f>IF(OR(O18="",O19=""),"",ROUND(O18*O19,-1)/10)</f>
        <v/>
      </c>
      <c r="P20" s="91"/>
      <c r="Q20" s="74" t="s">
        <v>111</v>
      </c>
    </row>
    <row r="21" spans="1:18" ht="15" customHeight="1" x14ac:dyDescent="0.2">
      <c r="A21" s="41"/>
      <c r="B21" s="83"/>
      <c r="C21" s="945"/>
      <c r="D21" s="919"/>
      <c r="E21" s="107"/>
      <c r="F21" s="108" t="str">
        <f>IF(D18=0,"","単価")</f>
        <v/>
      </c>
      <c r="G21" s="94" t="str">
        <f>+IF(G20=0,"",INT(G22*1000/G20))</f>
        <v/>
      </c>
      <c r="H21" s="95" t="str">
        <f>+IF(H20=0,"",INT(H22*1000/H20))</f>
        <v/>
      </c>
      <c r="I21" s="109" t="str">
        <f>+IF(I20=0,"",INT(I22*1000/I20))</f>
        <v/>
      </c>
      <c r="J21" s="97" t="str">
        <f>IF(J4*SUM(G21:I21)=0,"",SUM(G21:I21)/COUNT(G18:I18))</f>
        <v/>
      </c>
      <c r="K21" s="98" t="str">
        <f>IF(J21="","",ROUND(J21,-1))</f>
        <v/>
      </c>
      <c r="L21" s="103" t="str">
        <f>K21</f>
        <v/>
      </c>
      <c r="M21" s="103" t="str">
        <f>L21</f>
        <v/>
      </c>
      <c r="N21" s="103" t="str">
        <f>M21</f>
        <v/>
      </c>
      <c r="O21" s="127" t="str">
        <f>N21</f>
        <v/>
      </c>
      <c r="P21" s="99" t="s">
        <v>110</v>
      </c>
      <c r="Q21" s="917" t="e">
        <f>VLOOKUP(D$18,A$154:E$272,5,FALSE)</f>
        <v>#N/A</v>
      </c>
      <c r="R21" s="917"/>
    </row>
    <row r="22" spans="1:18" ht="15" customHeight="1" x14ac:dyDescent="0.2">
      <c r="A22" s="41"/>
      <c r="B22" s="83"/>
      <c r="C22" s="945"/>
      <c r="D22" s="920"/>
      <c r="E22" s="110" t="str">
        <f>IF(D18=0,"","売上げ")</f>
        <v/>
      </c>
      <c r="F22" s="111" t="str">
        <f>IF(D18=0,"","千円")</f>
        <v/>
      </c>
      <c r="G22" s="112"/>
      <c r="H22" s="113"/>
      <c r="I22" s="114"/>
      <c r="J22" s="115" t="str">
        <f>IF(J4*SUM(G22:I22)=0,"",SUM(G22:I22)/COUNT(G18:I18))</f>
        <v/>
      </c>
      <c r="K22" s="116" t="str">
        <f>IF(OR(K20="",K21=""),"",ROUND(K20*K21,-3)/1000)</f>
        <v/>
      </c>
      <c r="L22" s="117" t="str">
        <f>IF(OR(L20="",L21=""),"",ROUND(L20*L21,-3)/1000)</f>
        <v/>
      </c>
      <c r="M22" s="117" t="str">
        <f>IF(OR(M20="",M21=""),"",ROUND(M20*M21,-3)/1000)</f>
        <v/>
      </c>
      <c r="N22" s="117" t="str">
        <f>IF(OR(N20="",N21=""),"",ROUND(N20*N21,-3)/1000)</f>
        <v/>
      </c>
      <c r="O22" s="118" t="str">
        <f>IF(OR(O20="",O21=""),"",ROUND(O20*O21,-3)/1000)</f>
        <v/>
      </c>
      <c r="P22" s="91"/>
      <c r="Q22" s="74"/>
    </row>
    <row r="23" spans="1:18" ht="15" customHeight="1" x14ac:dyDescent="0.2">
      <c r="A23" s="41"/>
      <c r="B23" s="83"/>
      <c r="C23" s="945"/>
      <c r="D23" s="918">
        <f>'[1]2頁①②③'!C22</f>
        <v>0</v>
      </c>
      <c r="E23" s="501" t="str">
        <f>IF(D23=0,"","経営規模")</f>
        <v/>
      </c>
      <c r="F23" s="84" t="str">
        <f>IF(D23=0,"","a")</f>
        <v/>
      </c>
      <c r="G23" s="85"/>
      <c r="H23" s="86"/>
      <c r="I23" s="87"/>
      <c r="J23" s="88" t="str">
        <f>IF(J4*SUM(G23:I23)=0,"",SUM(G23:I23)/COUNT(G23:I23))</f>
        <v/>
      </c>
      <c r="K23" s="89" t="str">
        <f>IF(I23="","",I23)</f>
        <v/>
      </c>
      <c r="L23" s="103" t="str">
        <f t="shared" ref="L23:O24" si="11">K23</f>
        <v/>
      </c>
      <c r="M23" s="103" t="str">
        <f t="shared" si="11"/>
        <v/>
      </c>
      <c r="N23" s="103" t="str">
        <f t="shared" si="11"/>
        <v/>
      </c>
      <c r="O23" s="127" t="str">
        <f t="shared" si="11"/>
        <v/>
      </c>
      <c r="P23" s="91"/>
      <c r="Q23" s="74" t="s">
        <v>109</v>
      </c>
    </row>
    <row r="24" spans="1:18" ht="15" customHeight="1" x14ac:dyDescent="0.2">
      <c r="A24" s="41"/>
      <c r="B24" s="83"/>
      <c r="C24" s="945"/>
      <c r="D24" s="919"/>
      <c r="E24" s="92"/>
      <c r="F24" s="93" t="str">
        <f>IF(D23=0,"","10a当り")</f>
        <v/>
      </c>
      <c r="G24" s="94" t="str">
        <f>IF(G23=0,"",INT(G25*10/G23))</f>
        <v/>
      </c>
      <c r="H24" s="95" t="str">
        <f>IF(H23=0,"",INT(H25*10/H23))</f>
        <v/>
      </c>
      <c r="I24" s="96" t="str">
        <f>IF(I23=0,"",INT(I25*10/I23))</f>
        <v/>
      </c>
      <c r="J24" s="97" t="str">
        <f>IF(J4*SUM(G24:I24)=0,"",SUM(G24:I24)/COUNT(G23:I23))</f>
        <v/>
      </c>
      <c r="K24" s="98" t="str">
        <f>IF(J24="","",ROUND(J24,-2))</f>
        <v/>
      </c>
      <c r="L24" s="103" t="str">
        <f t="shared" si="11"/>
        <v/>
      </c>
      <c r="M24" s="103" t="str">
        <f t="shared" si="11"/>
        <v/>
      </c>
      <c r="N24" s="103" t="str">
        <f t="shared" si="11"/>
        <v/>
      </c>
      <c r="O24" s="127" t="str">
        <f t="shared" si="11"/>
        <v/>
      </c>
      <c r="P24" s="99" t="s">
        <v>112</v>
      </c>
      <c r="Q24" s="917" t="e">
        <f>VLOOKUP(D$23,A$154:D$272,4,FALSE)</f>
        <v>#N/A</v>
      </c>
      <c r="R24" s="917"/>
    </row>
    <row r="25" spans="1:18" ht="15" customHeight="1" x14ac:dyDescent="0.2">
      <c r="A25" s="41"/>
      <c r="B25" s="83"/>
      <c r="C25" s="945"/>
      <c r="D25" s="919"/>
      <c r="E25" s="100" t="str">
        <f>IF(D23=0,"","生産量")</f>
        <v/>
      </c>
      <c r="F25" s="101" t="str">
        <f>IF(D23=0,"","kg")</f>
        <v/>
      </c>
      <c r="G25" s="102"/>
      <c r="H25" s="103"/>
      <c r="I25" s="104"/>
      <c r="J25" s="97" t="str">
        <f>IF(J4*SUM(G25:I25)=0,"",SUM(G25:I25)/COUNT(G23:I23))</f>
        <v/>
      </c>
      <c r="K25" s="105" t="str">
        <f>IF(OR(K23="",K24=""),"",ROUND(K23*K24,-1)/10)</f>
        <v/>
      </c>
      <c r="L25" s="95" t="str">
        <f>IF(OR(L23="",L24=""),"",ROUND(L23*L24,-1)/10)</f>
        <v/>
      </c>
      <c r="M25" s="95" t="str">
        <f>IF(OR(M23="",M24=""),"",ROUND(M23*M24,-1)/10)</f>
        <v/>
      </c>
      <c r="N25" s="95" t="str">
        <f>IF(OR(N23="",N24=""),"",ROUND(N23*N24,-1)/10)</f>
        <v/>
      </c>
      <c r="O25" s="106" t="str">
        <f>IF(OR(O23="",O24=""),"",ROUND(O23*O24,-1)/10)</f>
        <v/>
      </c>
      <c r="P25" s="91"/>
      <c r="Q25" s="74" t="s">
        <v>111</v>
      </c>
    </row>
    <row r="26" spans="1:18" ht="15" customHeight="1" x14ac:dyDescent="0.2">
      <c r="A26" s="41"/>
      <c r="B26" s="83"/>
      <c r="C26" s="945"/>
      <c r="D26" s="919"/>
      <c r="E26" s="107"/>
      <c r="F26" s="108" t="str">
        <f>IF(D23=0,"","単価")</f>
        <v/>
      </c>
      <c r="G26" s="94" t="str">
        <f>+IF(G25=0,"",INT(G27*1000/G25))</f>
        <v/>
      </c>
      <c r="H26" s="95" t="str">
        <f>+IF(H25=0,"",INT(H27*1000/H25))</f>
        <v/>
      </c>
      <c r="I26" s="109" t="str">
        <f>+IF(I25=0,"",INT(I27*1000/I25))</f>
        <v/>
      </c>
      <c r="J26" s="97" t="str">
        <f>IF(J4*SUM(G26:I26)=0,"",SUM(G26:I26)/COUNT(G23:I23))</f>
        <v/>
      </c>
      <c r="K26" s="98" t="str">
        <f>IF(J26="","",ROUND(J26,-1))</f>
        <v/>
      </c>
      <c r="L26" s="103" t="str">
        <f>K26</f>
        <v/>
      </c>
      <c r="M26" s="103" t="str">
        <f>L26</f>
        <v/>
      </c>
      <c r="N26" s="103" t="str">
        <f>M26</f>
        <v/>
      </c>
      <c r="O26" s="127" t="str">
        <f>N26</f>
        <v/>
      </c>
      <c r="P26" s="99" t="s">
        <v>110</v>
      </c>
      <c r="Q26" s="917" t="e">
        <f>VLOOKUP(D$23,A$154:E$272,5,FALSE)</f>
        <v>#N/A</v>
      </c>
      <c r="R26" s="917"/>
    </row>
    <row r="27" spans="1:18" ht="15" customHeight="1" x14ac:dyDescent="0.2">
      <c r="A27" s="41"/>
      <c r="B27" s="83"/>
      <c r="C27" s="945"/>
      <c r="D27" s="920"/>
      <c r="E27" s="110" t="str">
        <f>IF(D23=0,"","売上げ")</f>
        <v/>
      </c>
      <c r="F27" s="111" t="str">
        <f>IF(D23=0,"","千円")</f>
        <v/>
      </c>
      <c r="G27" s="112"/>
      <c r="H27" s="113"/>
      <c r="I27" s="114"/>
      <c r="J27" s="115" t="str">
        <f>IF(J4*SUM(G27:I27)=0,"",SUM(G27:I27)/COUNT(G23:I23))</f>
        <v/>
      </c>
      <c r="K27" s="116" t="str">
        <f>IF(OR(K25="",K26=""),"",ROUND(K25*K26,-3)/1000)</f>
        <v/>
      </c>
      <c r="L27" s="117" t="str">
        <f>IF(OR(L25="",L26=""),"",ROUND(L25*L26,-3)/1000)</f>
        <v/>
      </c>
      <c r="M27" s="117" t="str">
        <f>IF(OR(M25="",M26=""),"",ROUND(M25*M26,-3)/1000)</f>
        <v/>
      </c>
      <c r="N27" s="117" t="str">
        <f>IF(OR(N25="",N26=""),"",ROUND(N25*N26,-3)/1000)</f>
        <v/>
      </c>
      <c r="O27" s="118" t="str">
        <f>IF(OR(O25="",O26=""),"",ROUND(O25*O26,-3)/1000)</f>
        <v/>
      </c>
      <c r="P27" s="91"/>
      <c r="Q27" s="74"/>
    </row>
    <row r="28" spans="1:18" ht="15" customHeight="1" x14ac:dyDescent="0.2">
      <c r="A28" s="41"/>
      <c r="B28" s="83"/>
      <c r="C28" s="945"/>
      <c r="D28" s="950">
        <f>'[1]2頁①②③'!C23</f>
        <v>0</v>
      </c>
      <c r="E28" s="501" t="str">
        <f>IF(D28=0,"","経営規模")</f>
        <v/>
      </c>
      <c r="F28" s="84" t="str">
        <f>IF(D28=0,"","a")</f>
        <v/>
      </c>
      <c r="G28" s="85"/>
      <c r="H28" s="86"/>
      <c r="I28" s="87"/>
      <c r="J28" s="88" t="str">
        <f>IF(J4*SUM(G28:I28)=0,"",SUM(G28:I28)/COUNT(G28:I28))</f>
        <v/>
      </c>
      <c r="K28" s="89" t="str">
        <f>IF(I28="","",I28)</f>
        <v/>
      </c>
      <c r="L28" s="86" t="str">
        <f t="shared" ref="L28:O29" si="12">K28</f>
        <v/>
      </c>
      <c r="M28" s="86" t="str">
        <f t="shared" si="12"/>
        <v/>
      </c>
      <c r="N28" s="86" t="str">
        <f t="shared" si="12"/>
        <v/>
      </c>
      <c r="O28" s="90" t="str">
        <f t="shared" si="12"/>
        <v/>
      </c>
      <c r="P28" s="91"/>
      <c r="Q28" s="74" t="s">
        <v>109</v>
      </c>
    </row>
    <row r="29" spans="1:18" ht="15" customHeight="1" x14ac:dyDescent="0.2">
      <c r="A29" s="41"/>
      <c r="B29" s="83"/>
      <c r="C29" s="945"/>
      <c r="D29" s="951"/>
      <c r="E29" s="92"/>
      <c r="F29" s="93" t="str">
        <f>IF(D28=0,"","10a当り")</f>
        <v/>
      </c>
      <c r="G29" s="94" t="str">
        <f>IF(G28=0,"",INT(G30*10/G28))</f>
        <v/>
      </c>
      <c r="H29" s="95" t="str">
        <f>IF(H28=0,"",INT(H30*10/H28))</f>
        <v/>
      </c>
      <c r="I29" s="96" t="str">
        <f>IF(I28=0,"",INT(I30*10/I28))</f>
        <v/>
      </c>
      <c r="J29" s="97" t="str">
        <f>IF(J4*SUM(G29:I29)=0,"",SUM(G29:I29)/COUNT(G28:I28))</f>
        <v/>
      </c>
      <c r="K29" s="98" t="str">
        <f>IF(J29="","",ROUND(J29,-2))</f>
        <v/>
      </c>
      <c r="L29" s="103" t="str">
        <f t="shared" si="12"/>
        <v/>
      </c>
      <c r="M29" s="103" t="str">
        <f t="shared" si="12"/>
        <v/>
      </c>
      <c r="N29" s="103" t="str">
        <f t="shared" si="12"/>
        <v/>
      </c>
      <c r="O29" s="127" t="str">
        <f t="shared" si="12"/>
        <v/>
      </c>
      <c r="P29" s="99" t="s">
        <v>110</v>
      </c>
      <c r="Q29" s="917" t="e">
        <f>VLOOKUP(D$28,A$154:D$272,4,FALSE)</f>
        <v>#N/A</v>
      </c>
      <c r="R29" s="917"/>
    </row>
    <row r="30" spans="1:18" ht="15" customHeight="1" x14ac:dyDescent="0.2">
      <c r="A30" s="41"/>
      <c r="B30" s="83"/>
      <c r="C30" s="945"/>
      <c r="D30" s="951"/>
      <c r="E30" s="100" t="str">
        <f>IF(D28=0,"","生産量")</f>
        <v/>
      </c>
      <c r="F30" s="101" t="str">
        <f>IF(D28=0,"","kg")</f>
        <v/>
      </c>
      <c r="G30" s="102"/>
      <c r="H30" s="103"/>
      <c r="I30" s="104"/>
      <c r="J30" s="97" t="str">
        <f>IF(J4*SUM(G30:I30)=0,"",SUM(G30:I30)/COUNT(G28:I28))</f>
        <v/>
      </c>
      <c r="K30" s="105" t="str">
        <f>IF(OR(K28="",K29=""),"",ROUND(K28*K29,-1)/10)</f>
        <v/>
      </c>
      <c r="L30" s="95" t="str">
        <f>IF(OR(L28="",L29=""),"",ROUND(L28*L29,-1)/10)</f>
        <v/>
      </c>
      <c r="M30" s="95" t="str">
        <f>IF(OR(M28="",M29=""),"",ROUND(M28*M29,-1)/10)</f>
        <v/>
      </c>
      <c r="N30" s="95" t="str">
        <f>IF(OR(N28="",N29=""),"",ROUND(N28*N29,-1)/10)</f>
        <v/>
      </c>
      <c r="O30" s="106" t="str">
        <f>IF(OR(O28="",O29=""),"",ROUND(O28*O29,-1)/10)</f>
        <v/>
      </c>
      <c r="P30" s="91"/>
      <c r="Q30" s="74" t="s">
        <v>111</v>
      </c>
    </row>
    <row r="31" spans="1:18" ht="15" customHeight="1" x14ac:dyDescent="0.2">
      <c r="A31" s="41"/>
      <c r="B31" s="83"/>
      <c r="C31" s="945"/>
      <c r="D31" s="951"/>
      <c r="E31" s="107"/>
      <c r="F31" s="108" t="str">
        <f>IF(D28=0,"","単価")</f>
        <v/>
      </c>
      <c r="G31" s="94" t="str">
        <f>+IF(G30=0,"",INT(G32*1000/G30))</f>
        <v/>
      </c>
      <c r="H31" s="95" t="str">
        <f>+IF(H30=0,"",INT(H32*1000/H30))</f>
        <v/>
      </c>
      <c r="I31" s="109" t="str">
        <f>+IF(I30=0,"",INT(I32*1000/I30))</f>
        <v/>
      </c>
      <c r="J31" s="97" t="str">
        <f>IF(J4*SUM(G31:I31)=0,"",SUM(G31:I31)/COUNT(G28:I28))</f>
        <v/>
      </c>
      <c r="K31" s="98" t="str">
        <f>IF(J31="","",ROUND(J31,-1))</f>
        <v/>
      </c>
      <c r="L31" s="103" t="str">
        <f>K31</f>
        <v/>
      </c>
      <c r="M31" s="103" t="str">
        <f>L31</f>
        <v/>
      </c>
      <c r="N31" s="103" t="str">
        <f>M31</f>
        <v/>
      </c>
      <c r="O31" s="127" t="str">
        <f>N31</f>
        <v/>
      </c>
      <c r="P31" s="99" t="s">
        <v>112</v>
      </c>
      <c r="Q31" s="917" t="e">
        <f>VLOOKUP(D$28,A$154:E$272,5,FALSE)</f>
        <v>#N/A</v>
      </c>
      <c r="R31" s="917"/>
    </row>
    <row r="32" spans="1:18" ht="15" customHeight="1" x14ac:dyDescent="0.2">
      <c r="A32" s="41"/>
      <c r="B32" s="83"/>
      <c r="C32" s="945"/>
      <c r="D32" s="952"/>
      <c r="E32" s="110" t="str">
        <f>IF(D28=0,"","売上げ")</f>
        <v/>
      </c>
      <c r="F32" s="111" t="str">
        <f>IF(D28=0,"","千円")</f>
        <v/>
      </c>
      <c r="G32" s="112"/>
      <c r="H32" s="113"/>
      <c r="I32" s="114"/>
      <c r="J32" s="115" t="str">
        <f>IF(J4*SUM(G32:I32)=0,"",SUM(G32:I32)/COUNT(G28:I28))</f>
        <v/>
      </c>
      <c r="K32" s="116" t="str">
        <f>IF(OR(K30="",K31=""),"",ROUND(K30*K31,-3)/1000)</f>
        <v/>
      </c>
      <c r="L32" s="117" t="str">
        <f>IF(OR(L30="",L31=""),"",ROUND(L30*L31,-3)/1000)</f>
        <v/>
      </c>
      <c r="M32" s="117" t="str">
        <f>IF(OR(M30="",M31=""),"",ROUND(M30*M31,-3)/1000)</f>
        <v/>
      </c>
      <c r="N32" s="117" t="str">
        <f>IF(OR(N30="",N31=""),"",ROUND(N30*N31,-3)/1000)</f>
        <v/>
      </c>
      <c r="O32" s="118" t="str">
        <f>IF(OR(O30="",O31=""),"",ROUND(O30*O31,-3)/1000)</f>
        <v/>
      </c>
      <c r="P32" s="91"/>
      <c r="Q32" s="74"/>
    </row>
    <row r="33" spans="1:21" ht="15" customHeight="1" x14ac:dyDescent="0.2">
      <c r="A33" s="41"/>
      <c r="B33" s="83"/>
      <c r="C33" s="945"/>
      <c r="D33" s="950">
        <f>'[1]2頁①②③'!C24</f>
        <v>0</v>
      </c>
      <c r="E33" s="501" t="str">
        <f>IF(D33=0,"","経営規模")</f>
        <v/>
      </c>
      <c r="F33" s="84" t="str">
        <f>IF(D33=0,"","a")</f>
        <v/>
      </c>
      <c r="G33" s="85"/>
      <c r="H33" s="86"/>
      <c r="I33" s="87"/>
      <c r="J33" s="88" t="str">
        <f>IF(J4*SUM(G33:I33)=0,"",SUM(G33:I33)/COUNT(G33:I33))</f>
        <v/>
      </c>
      <c r="K33" s="89" t="str">
        <f>IF(I33="","",I33)</f>
        <v/>
      </c>
      <c r="L33" s="86" t="str">
        <f t="shared" ref="L33:O34" si="13">K33</f>
        <v/>
      </c>
      <c r="M33" s="86" t="str">
        <f t="shared" si="13"/>
        <v/>
      </c>
      <c r="N33" s="86" t="str">
        <f t="shared" si="13"/>
        <v/>
      </c>
      <c r="O33" s="90" t="str">
        <f t="shared" si="13"/>
        <v/>
      </c>
      <c r="P33" s="91"/>
      <c r="Q33" s="74" t="s">
        <v>109</v>
      </c>
    </row>
    <row r="34" spans="1:21" ht="15" customHeight="1" x14ac:dyDescent="0.2">
      <c r="A34" s="41"/>
      <c r="B34" s="83"/>
      <c r="C34" s="945"/>
      <c r="D34" s="951"/>
      <c r="E34" s="92"/>
      <c r="F34" s="93" t="str">
        <f>IF(D33=0,"","10a当り")</f>
        <v/>
      </c>
      <c r="G34" s="94" t="str">
        <f>IF(G33=0,"",INT(G35*10/G33))</f>
        <v/>
      </c>
      <c r="H34" s="95" t="str">
        <f>IF(H33=0,"",INT(H35*10/H33))</f>
        <v/>
      </c>
      <c r="I34" s="96" t="str">
        <f>IF(I33=0,"",INT(I35*10/I33))</f>
        <v/>
      </c>
      <c r="J34" s="97" t="str">
        <f>IF(J4*SUM(G34:I34)=0,"",SUM(G34:I34)/COUNT(G33:I33))</f>
        <v/>
      </c>
      <c r="K34" s="98" t="str">
        <f>IF(J34="","",ROUND(J34,-2))</f>
        <v/>
      </c>
      <c r="L34" s="103" t="str">
        <f t="shared" si="13"/>
        <v/>
      </c>
      <c r="M34" s="103" t="str">
        <f t="shared" si="13"/>
        <v/>
      </c>
      <c r="N34" s="103" t="str">
        <f t="shared" si="13"/>
        <v/>
      </c>
      <c r="O34" s="127" t="str">
        <f t="shared" si="13"/>
        <v/>
      </c>
      <c r="P34" s="99" t="s">
        <v>110</v>
      </c>
      <c r="Q34" s="128" t="e">
        <f>VLOOKUP(D$33,A$154:D$272,4,FALSE)</f>
        <v>#N/A</v>
      </c>
    </row>
    <row r="35" spans="1:21" ht="15" customHeight="1" x14ac:dyDescent="0.2">
      <c r="A35" s="41"/>
      <c r="B35" s="83"/>
      <c r="C35" s="945"/>
      <c r="D35" s="951"/>
      <c r="E35" s="100" t="str">
        <f>IF(D33=0,"","生産量")</f>
        <v/>
      </c>
      <c r="F35" s="101" t="str">
        <f>IF(D33=0,"","kg")</f>
        <v/>
      </c>
      <c r="G35" s="102"/>
      <c r="H35" s="103"/>
      <c r="I35" s="104"/>
      <c r="J35" s="97" t="str">
        <f>IF(J4*SUM(G35:I35)=0,"",SUM(G35:I35)/COUNT(G33:I33))</f>
        <v/>
      </c>
      <c r="K35" s="105" t="str">
        <f>IF(OR(K33="",K34=""),"",ROUND(K33*K34,-1)/10)</f>
        <v/>
      </c>
      <c r="L35" s="95" t="str">
        <f>IF(OR(L33="",L34=""),"",ROUND(L33*L34,-1)/10)</f>
        <v/>
      </c>
      <c r="M35" s="95" t="str">
        <f>IF(OR(M33="",M34=""),"",ROUND(M33*M34,-1)/10)</f>
        <v/>
      </c>
      <c r="N35" s="95" t="str">
        <f>IF(OR(N33="",N34=""),"",ROUND(N33*N34,-1)/10)</f>
        <v/>
      </c>
      <c r="O35" s="106" t="str">
        <f>IF(OR(O33="",O34=""),"",ROUND(O33*O34,-1)/10)</f>
        <v/>
      </c>
      <c r="P35" s="91"/>
      <c r="Q35" s="74" t="s">
        <v>111</v>
      </c>
    </row>
    <row r="36" spans="1:21" ht="15" customHeight="1" x14ac:dyDescent="0.2">
      <c r="A36" s="41"/>
      <c r="B36" s="83"/>
      <c r="C36" s="945"/>
      <c r="D36" s="951"/>
      <c r="E36" s="107"/>
      <c r="F36" s="108" t="str">
        <f>IF(D33=0,"","単価")</f>
        <v/>
      </c>
      <c r="G36" s="94" t="str">
        <f>+IF(G35=0,"",INT(G37*1000/G35))</f>
        <v/>
      </c>
      <c r="H36" s="95" t="str">
        <f>+IF(H35=0,"",INT(H37*1000/H35))</f>
        <v/>
      </c>
      <c r="I36" s="109" t="str">
        <f>+IF(I35=0,"",INT(I37*1000/I35))</f>
        <v/>
      </c>
      <c r="J36" s="97" t="str">
        <f>IF(J4*SUM(G36:I36)=0,"",SUM(G36:I36)/COUNT(G33:I33))</f>
        <v/>
      </c>
      <c r="K36" s="98" t="str">
        <f>IF(J36="","",ROUND(J36,-1))</f>
        <v/>
      </c>
      <c r="L36" s="103" t="str">
        <f>K36</f>
        <v/>
      </c>
      <c r="M36" s="103" t="str">
        <f>L36</f>
        <v/>
      </c>
      <c r="N36" s="103" t="str">
        <f>M36</f>
        <v/>
      </c>
      <c r="O36" s="127" t="str">
        <f>N36</f>
        <v/>
      </c>
      <c r="P36" s="99" t="s">
        <v>113</v>
      </c>
      <c r="Q36" s="128" t="e">
        <f>VLOOKUP(D$33,A$154:E$272,5,FALSE)</f>
        <v>#N/A</v>
      </c>
    </row>
    <row r="37" spans="1:21" ht="15" customHeight="1" x14ac:dyDescent="0.2">
      <c r="A37" s="41"/>
      <c r="B37" s="83"/>
      <c r="C37" s="945"/>
      <c r="D37" s="952"/>
      <c r="E37" s="110" t="str">
        <f>IF(D33=0,"","売上げ")</f>
        <v/>
      </c>
      <c r="F37" s="111" t="str">
        <f>IF(D33=0,"","千円")</f>
        <v/>
      </c>
      <c r="G37" s="112"/>
      <c r="H37" s="113"/>
      <c r="I37" s="114"/>
      <c r="J37" s="115" t="str">
        <f>IF(J4*SUM(G37:I37)=0,"",SUM(G37:I37)/COUNT(G33:I33))</f>
        <v/>
      </c>
      <c r="K37" s="116" t="str">
        <f>IF(OR(K35="",K36=""),"",ROUND(K35*K36,-3)/1000)</f>
        <v/>
      </c>
      <c r="L37" s="117" t="str">
        <f>IF(OR(L35="",L36=""),"",ROUND(L35*L36,-3)/1000)</f>
        <v/>
      </c>
      <c r="M37" s="117" t="str">
        <f>IF(OR(M35="",M36=""),"",ROUND(M35*M36,-3)/1000)</f>
        <v/>
      </c>
      <c r="N37" s="117" t="str">
        <f>IF(OR(N35="",N36=""),"",ROUND(N35*N36,-3)/1000)</f>
        <v/>
      </c>
      <c r="O37" s="118" t="str">
        <f>IF(OR(O35="",O36=""),"",ROUND(O35*O36,-3)/1000)</f>
        <v/>
      </c>
      <c r="P37" s="91"/>
      <c r="Q37" s="74"/>
    </row>
    <row r="38" spans="1:21" ht="18" customHeight="1" x14ac:dyDescent="0.2">
      <c r="A38" s="41"/>
      <c r="B38" s="83"/>
      <c r="C38" s="945"/>
      <c r="D38" s="500" t="s">
        <v>114</v>
      </c>
      <c r="E38" s="129" t="s">
        <v>115</v>
      </c>
      <c r="F38" s="130" t="s">
        <v>103</v>
      </c>
      <c r="G38" s="131"/>
      <c r="H38" s="132"/>
      <c r="I38" s="133"/>
      <c r="J38" s="134" t="str">
        <f>IF(J4*SUM(G38:I38)=0,"",SUM(G38:I38)/COUNT(G38:I38))</f>
        <v/>
      </c>
      <c r="K38" s="135" t="str">
        <f>IF(J38="","",ROUND(J38,-2))</f>
        <v/>
      </c>
      <c r="L38" s="132" t="str">
        <f>K38</f>
        <v/>
      </c>
      <c r="M38" s="132" t="str">
        <f>L38</f>
        <v/>
      </c>
      <c r="N38" s="132" t="str">
        <f>M38</f>
        <v/>
      </c>
      <c r="O38" s="136" t="str">
        <f>N38</f>
        <v/>
      </c>
      <c r="P38" s="43"/>
    </row>
    <row r="39" spans="1:21" ht="17.399999999999999" customHeight="1" thickBot="1" x14ac:dyDescent="0.25">
      <c r="A39" s="41"/>
      <c r="B39" s="137"/>
      <c r="C39" s="946"/>
      <c r="D39" s="138" t="s">
        <v>116</v>
      </c>
      <c r="E39" s="139" t="s">
        <v>115</v>
      </c>
      <c r="F39" s="140" t="s">
        <v>103</v>
      </c>
      <c r="G39" s="141" t="str">
        <f>IF(G7-(G12+G17+G22+G27+G32+G37+G38)=0,"",G7-(G12+G17+G22+G27+G32+G37+G38))</f>
        <v/>
      </c>
      <c r="H39" s="142" t="str">
        <f>IF(H7-(H12+H17+H22+H27+H32+H37+H38)=0,"",H7-(H12+H17+H22+H27+H32+H37+H38))</f>
        <v/>
      </c>
      <c r="I39" s="143" t="str">
        <f>IF(I7-(I12+I17+I22+I27+I32+I37+I38)=0,"",I7-(I12+I17+I22+I27+I32+I37+I38))</f>
        <v/>
      </c>
      <c r="J39" s="144" t="str">
        <f>IF(SUM(G39:I39)=0,"",ROUND(SUM(G39:I39)/J4,0))</f>
        <v/>
      </c>
      <c r="K39" s="145" t="str">
        <f>IF(J39="","",(ROUND($J$39*Q39/10,0)*10))</f>
        <v/>
      </c>
      <c r="L39" s="142" t="str">
        <f>IF(J39="","",(ROUND($J$39*R39/10,0)*10))</f>
        <v/>
      </c>
      <c r="M39" s="142" t="str">
        <f>IF(J39="","",(ROUND($J$39*S39/10,0)*10))</f>
        <v/>
      </c>
      <c r="N39" s="142" t="str">
        <f>IF(J39="","",(ROUND($J$39*T39/10,0)*10))</f>
        <v/>
      </c>
      <c r="O39" s="146" t="str">
        <f>IF(J39="","",(ROUND($J$39*U39/10,0)*10))</f>
        <v/>
      </c>
      <c r="P39" s="43"/>
      <c r="Q39" s="147">
        <v>1</v>
      </c>
      <c r="R39" s="147">
        <f>Q39</f>
        <v>1</v>
      </c>
      <c r="S39" s="147">
        <f>R39</f>
        <v>1</v>
      </c>
      <c r="T39" s="147">
        <f>S39</f>
        <v>1</v>
      </c>
      <c r="U39" s="147">
        <f>T39</f>
        <v>1</v>
      </c>
    </row>
    <row r="40" spans="1:21" ht="15" customHeight="1" x14ac:dyDescent="0.2">
      <c r="A40" s="41"/>
      <c r="B40" s="148"/>
      <c r="C40" s="149"/>
      <c r="D40" s="149"/>
      <c r="E40" s="149"/>
      <c r="F40" s="150" t="s">
        <v>103</v>
      </c>
      <c r="G40" s="67"/>
      <c r="H40" s="68"/>
      <c r="I40" s="151"/>
      <c r="J40" s="70"/>
      <c r="K40" s="71"/>
      <c r="L40" s="68"/>
      <c r="M40" s="68"/>
      <c r="N40" s="68"/>
      <c r="O40" s="72"/>
      <c r="P40" s="43"/>
    </row>
    <row r="41" spans="1:21" ht="16.2" x14ac:dyDescent="0.2">
      <c r="A41" s="41"/>
      <c r="B41" s="933" t="s">
        <v>117</v>
      </c>
      <c r="C41" s="934"/>
      <c r="D41" s="934"/>
      <c r="E41" s="75" t="s">
        <v>118</v>
      </c>
      <c r="F41" s="65" t="s">
        <v>101</v>
      </c>
      <c r="G41" s="152" t="str">
        <f>IF(G42+G43+G48+G49=0,"",G42+G43+G48+G49)</f>
        <v/>
      </c>
      <c r="H41" s="81" t="str">
        <f>IF(H42+H43+H48+H49=0,"",H42+H43+H48+H49)</f>
        <v/>
      </c>
      <c r="I41" s="153" t="str">
        <f>IF(I42+I43+I48+I49=0,"",I42+I43+I48+I49)</f>
        <v/>
      </c>
      <c r="J41" s="79" t="str">
        <f>IF(J4=0,"",SUM(G41:I41)/J4)</f>
        <v/>
      </c>
      <c r="K41" s="80" t="str">
        <f>IF(K42+K43+K48+K49=0,"",K42+K43+K48+K49)</f>
        <v/>
      </c>
      <c r="L41" s="81" t="str">
        <f>IF(L42+L43+L48+L49=0,"",L42+L43+L48+L49)</f>
        <v/>
      </c>
      <c r="M41" s="81" t="str">
        <f>IF(M42+M43+M48+M49=0,"",M42+M43+M48+M49)</f>
        <v/>
      </c>
      <c r="N41" s="81" t="str">
        <f>IF(N42+N43+N48+N49=0,"",N42+N43+N48+N49)</f>
        <v/>
      </c>
      <c r="O41" s="82" t="str">
        <f>IF(O42+O43+O48+O49=0,"",O42+O43+O48+O49)</f>
        <v/>
      </c>
      <c r="P41" s="43"/>
    </row>
    <row r="42" spans="1:21" ht="33" customHeight="1" x14ac:dyDescent="0.2">
      <c r="A42" s="41"/>
      <c r="B42" s="83"/>
      <c r="C42" s="935" t="s">
        <v>119</v>
      </c>
      <c r="D42" s="936"/>
      <c r="E42" s="936"/>
      <c r="F42" s="154" t="s">
        <v>103</v>
      </c>
      <c r="G42" s="155">
        <f>SUM(G117:G120)+G122+G123+G125+G133</f>
        <v>0</v>
      </c>
      <c r="H42" s="156">
        <f>SUM(H117:H120)+H122+H123+H125+H133</f>
        <v>0</v>
      </c>
      <c r="I42" s="157">
        <f>SUM(I117:I120)+I122+I123+I125+I133</f>
        <v>0</v>
      </c>
      <c r="J42" s="134">
        <f>IF(J4=0,0,ROUND(SUM(G42:I42)/J4,0))</f>
        <v>0</v>
      </c>
      <c r="K42" s="158">
        <f>INT($J$42*Q42/10)*10</f>
        <v>0</v>
      </c>
      <c r="L42" s="159">
        <f>INT($J$42*R42/10)*10</f>
        <v>0</v>
      </c>
      <c r="M42" s="159">
        <f>INT($J$42*S42/10)*10</f>
        <v>0</v>
      </c>
      <c r="N42" s="159">
        <f>INT($J$42*T42/10)*10</f>
        <v>0</v>
      </c>
      <c r="O42" s="160">
        <f>INT($J$42*U42/10)*10</f>
        <v>0</v>
      </c>
      <c r="P42" s="43"/>
      <c r="Q42" s="147">
        <v>1</v>
      </c>
      <c r="R42" s="147">
        <f>Q42</f>
        <v>1</v>
      </c>
      <c r="S42" s="147">
        <f t="shared" ref="S42:U42" si="14">R42</f>
        <v>1</v>
      </c>
      <c r="T42" s="147">
        <f t="shared" si="14"/>
        <v>1</v>
      </c>
      <c r="U42" s="147">
        <f t="shared" si="14"/>
        <v>1</v>
      </c>
    </row>
    <row r="43" spans="1:21" ht="32.25" customHeight="1" x14ac:dyDescent="0.2">
      <c r="A43" s="41"/>
      <c r="B43" s="83"/>
      <c r="C43" s="921" t="s">
        <v>120</v>
      </c>
      <c r="D43" s="922"/>
      <c r="E43" s="922"/>
      <c r="F43" s="161" t="s">
        <v>103</v>
      </c>
      <c r="G43" s="162">
        <f>+G44+G45</f>
        <v>0</v>
      </c>
      <c r="H43" s="156">
        <f>+H44+H45</f>
        <v>0</v>
      </c>
      <c r="I43" s="163">
        <f>+I44+I45</f>
        <v>0</v>
      </c>
      <c r="J43" s="164">
        <f>IF(J4=0,0,ROUND(SUM(G43:I43)/J4,0))</f>
        <v>0</v>
      </c>
      <c r="K43" s="165">
        <f>+K44+K45</f>
        <v>0</v>
      </c>
      <c r="L43" s="156">
        <f>+L44+L45</f>
        <v>0</v>
      </c>
      <c r="M43" s="156">
        <f>+M44+M45</f>
        <v>0</v>
      </c>
      <c r="N43" s="156">
        <f>+N44+N45</f>
        <v>0</v>
      </c>
      <c r="O43" s="166">
        <f>+O44+O45</f>
        <v>0</v>
      </c>
      <c r="P43" s="43"/>
      <c r="Q43" s="167"/>
      <c r="R43" s="167"/>
      <c r="S43" s="167"/>
      <c r="T43" s="167"/>
      <c r="U43" s="167"/>
    </row>
    <row r="44" spans="1:21" ht="25.5" customHeight="1" x14ac:dyDescent="0.2">
      <c r="A44" s="41"/>
      <c r="B44" s="83"/>
      <c r="C44" s="168"/>
      <c r="D44" s="923" t="s">
        <v>121</v>
      </c>
      <c r="E44" s="924"/>
      <c r="F44" s="169" t="s">
        <v>103</v>
      </c>
      <c r="G44" s="170">
        <f>+G121+G124+G134</f>
        <v>0</v>
      </c>
      <c r="H44" s="171">
        <f>+H121+H124+H134</f>
        <v>0</v>
      </c>
      <c r="I44" s="172">
        <f>+I121+I124+I134</f>
        <v>0</v>
      </c>
      <c r="J44" s="97">
        <f>IF(J4=0,0,ROUND(SUM(G44:I44)/J4,0))</f>
        <v>0</v>
      </c>
      <c r="K44" s="173">
        <f>INT($J$44*Q44)</f>
        <v>0</v>
      </c>
      <c r="L44" s="174">
        <f>INT($J$44*R44)</f>
        <v>0</v>
      </c>
      <c r="M44" s="174">
        <f>INT($J$44*S44)</f>
        <v>0</v>
      </c>
      <c r="N44" s="174">
        <f>INT($J$44*T44)</f>
        <v>0</v>
      </c>
      <c r="O44" s="175">
        <f>INT($J$44*U44)</f>
        <v>0</v>
      </c>
      <c r="P44" s="43"/>
      <c r="Q44" s="147">
        <v>1</v>
      </c>
      <c r="R44" s="147">
        <f>Q44</f>
        <v>1</v>
      </c>
      <c r="S44" s="147">
        <f>R44</f>
        <v>1</v>
      </c>
      <c r="T44" s="147">
        <f>S44</f>
        <v>1</v>
      </c>
      <c r="U44" s="147">
        <f>T44</f>
        <v>1</v>
      </c>
    </row>
    <row r="45" spans="1:21" ht="22.65" customHeight="1" x14ac:dyDescent="0.2">
      <c r="A45" s="41"/>
      <c r="B45" s="83"/>
      <c r="C45" s="176"/>
      <c r="D45" s="925" t="s">
        <v>122</v>
      </c>
      <c r="E45" s="926"/>
      <c r="F45" s="169" t="s">
        <v>103</v>
      </c>
      <c r="G45" s="177">
        <f>G46+G47</f>
        <v>0</v>
      </c>
      <c r="H45" s="178">
        <f>H46+H47</f>
        <v>0</v>
      </c>
      <c r="I45" s="179">
        <f>I46+I47</f>
        <v>0</v>
      </c>
      <c r="J45" s="97">
        <f>IF(J4=0,0,ROUND(SUM(G45:I45)/J4,0))</f>
        <v>0</v>
      </c>
      <c r="K45" s="180">
        <f>+K46+K47</f>
        <v>0</v>
      </c>
      <c r="L45" s="178">
        <f>+L46+L47</f>
        <v>0</v>
      </c>
      <c r="M45" s="178">
        <f>+M46+M47</f>
        <v>0</v>
      </c>
      <c r="N45" s="178">
        <f>+N46+N47</f>
        <v>0</v>
      </c>
      <c r="O45" s="181">
        <f>+O46+O47</f>
        <v>0</v>
      </c>
      <c r="P45" s="43"/>
    </row>
    <row r="46" spans="1:21" ht="22.65" customHeight="1" x14ac:dyDescent="0.2">
      <c r="A46" s="41"/>
      <c r="B46" s="137"/>
      <c r="C46" s="182"/>
      <c r="D46" s="183"/>
      <c r="E46" s="184" t="s">
        <v>123</v>
      </c>
      <c r="F46" s="169" t="s">
        <v>103</v>
      </c>
      <c r="G46" s="170">
        <f>+G128</f>
        <v>0</v>
      </c>
      <c r="H46" s="171">
        <f>+H128</f>
        <v>0</v>
      </c>
      <c r="I46" s="185">
        <f>+I128</f>
        <v>0</v>
      </c>
      <c r="J46" s="97">
        <f>I46</f>
        <v>0</v>
      </c>
      <c r="K46" s="173">
        <f>+INT(J46*Q46/10)*10</f>
        <v>0</v>
      </c>
      <c r="L46" s="174">
        <f>+INT(K46*R46/10)*10</f>
        <v>0</v>
      </c>
      <c r="M46" s="174">
        <f>+INT(L46*S46/10)*10</f>
        <v>0</v>
      </c>
      <c r="N46" s="174">
        <f>+INT(M46*T46/10)*10</f>
        <v>0</v>
      </c>
      <c r="O46" s="175">
        <f>+INT(N46*U46/10)*10</f>
        <v>0</v>
      </c>
      <c r="P46" s="43"/>
      <c r="Q46" s="147">
        <v>0.85</v>
      </c>
      <c r="R46" s="147">
        <f>Q46</f>
        <v>0.85</v>
      </c>
      <c r="S46" s="147">
        <f>R46</f>
        <v>0.85</v>
      </c>
      <c r="T46" s="147">
        <f>S46</f>
        <v>0.85</v>
      </c>
      <c r="U46" s="147">
        <f>T46</f>
        <v>0.85</v>
      </c>
    </row>
    <row r="47" spans="1:21" ht="22.65" customHeight="1" x14ac:dyDescent="0.2">
      <c r="A47" s="41"/>
      <c r="B47" s="137"/>
      <c r="C47" s="182"/>
      <c r="D47" s="186"/>
      <c r="E47" s="187" t="s">
        <v>124</v>
      </c>
      <c r="F47" s="169" t="s">
        <v>103</v>
      </c>
      <c r="G47" s="188"/>
      <c r="H47" s="189"/>
      <c r="I47" s="190"/>
      <c r="J47" s="115"/>
      <c r="K47" s="191">
        <f>IF(K54="",,ROUND(K54,0))+IF(K55="",,ROUND(K55,0))+IF(K56="",,ROUND(K56,0))+IF(K57="",,ROUND(K57,0))++IF(K58="",,ROUND(K58,0))++IF(K59="",,ROUND(K59,0))++IF(K60="",,ROUND(K60,0))++IF(K61="",,ROUND(K61,0))++IF(K62="",,ROUND(K62,0))++IF(K63="",,ROUND(K63,0))</f>
        <v>0</v>
      </c>
      <c r="L47" s="117">
        <f>IF(L54="",,ROUND(L54,0))+IF(L55="",,ROUND(L55,0))+IF(L56="",,ROUND(L56,0))+IF(L57="",,ROUND(L57,0))++IF(L58="",,ROUND(L58,0))++IF(L59="",,ROUND(L59,0))++IF(L60="",,ROUND(L60,0))++IF(L61="",,ROUND(L61,0))++IF(L62="",,ROUND(L62,0))++IF(L63="",,ROUND(L63,0))</f>
        <v>0</v>
      </c>
      <c r="M47" s="117">
        <f>IF(M54="",,ROUND(M54,0))+IF(M55="",,ROUND(M55,0))+IF(M56="",,ROUND(M56,0))+IF(M57="",,ROUND(M57,0))++IF(M58="",,ROUND(M58,0))++IF(M59="",,ROUND(M59,0))++IF(M60="",,ROUND(M60,0))++IF(M61="",,ROUND(M61,0))++IF(M62="",,ROUND(M62,0))++IF(M63="",,ROUND(M63,0))</f>
        <v>0</v>
      </c>
      <c r="N47" s="117">
        <f>IF(N54="",,ROUND(N54,0))+IF(N55="",,ROUND(N55,0))+IF(N56="",,ROUND(N56,0))+IF(N57="",,ROUND(N57,0))++IF(N58="",,ROUND(N58,0))++IF(N59="",,ROUND(N59,0))++IF(N60="",,ROUND(N60,0))++IF(N61="",,ROUND(N61,0))++IF(N62="",,ROUND(N62,0))++IF(N63="",,ROUND(N63,0))</f>
        <v>0</v>
      </c>
      <c r="O47" s="118">
        <f>IF(O54="",,ROUND(O54,0))+IF(O55="",,ROUND(O55,0))+IF(O56="",,ROUND(O56,0))+IF(O57="",,ROUND(O57,0))++IF(O58="",,ROUND(O58,0))++IF(O59="",,ROUND(O59,0))++IF(O60="",,ROUND(O60,0))++IF(O61="",,ROUND(O61,0))++IF(O62="",,ROUND(O62,0))++IF(O63="",,ROUND(O63,0))</f>
        <v>0</v>
      </c>
      <c r="P47" s="43"/>
    </row>
    <row r="48" spans="1:21" ht="22.65" customHeight="1" x14ac:dyDescent="0.2">
      <c r="A48" s="41"/>
      <c r="B48" s="83"/>
      <c r="C48" s="192" t="s">
        <v>125</v>
      </c>
      <c r="D48" s="193"/>
      <c r="E48" s="193"/>
      <c r="F48" s="194" t="s">
        <v>103</v>
      </c>
      <c r="G48" s="195">
        <f>G130+G135</f>
        <v>0</v>
      </c>
      <c r="H48" s="196">
        <f>H130+H135</f>
        <v>0</v>
      </c>
      <c r="I48" s="197">
        <f>I130+I135</f>
        <v>0</v>
      </c>
      <c r="J48" s="198">
        <f>IF(J4=0,0,ROUND(SUM(G48:I48)/J4,0))</f>
        <v>0</v>
      </c>
      <c r="K48" s="199">
        <f>INT($J$48*Q48/10)*10</f>
        <v>0</v>
      </c>
      <c r="L48" s="200">
        <f>INT($J$48*R48/10)*10</f>
        <v>0</v>
      </c>
      <c r="M48" s="200">
        <f>INT($J$48*S48/10)*10</f>
        <v>0</v>
      </c>
      <c r="N48" s="200">
        <f>INT($J$48*T48/10)*10</f>
        <v>0</v>
      </c>
      <c r="O48" s="522">
        <f>INT($J$48*U48/10)*10</f>
        <v>0</v>
      </c>
      <c r="P48" s="43"/>
      <c r="Q48" s="147">
        <v>1</v>
      </c>
      <c r="R48" s="147">
        <f>Q48</f>
        <v>1</v>
      </c>
      <c r="S48" s="147">
        <f>R48</f>
        <v>1</v>
      </c>
      <c r="T48" s="147">
        <f t="shared" ref="T48:U48" si="15">S48</f>
        <v>1</v>
      </c>
      <c r="U48" s="147">
        <f t="shared" si="15"/>
        <v>1</v>
      </c>
    </row>
    <row r="49" spans="1:22" ht="22.65" customHeight="1" thickBot="1" x14ac:dyDescent="0.25">
      <c r="A49" s="41"/>
      <c r="B49" s="83"/>
      <c r="C49" s="201" t="s">
        <v>126</v>
      </c>
      <c r="D49" s="202"/>
      <c r="E49" s="202"/>
      <c r="F49" s="203" t="s">
        <v>103</v>
      </c>
      <c r="G49" s="204">
        <f>G116+G126+G127+G129+G131+G132+G136</f>
        <v>0</v>
      </c>
      <c r="H49" s="205">
        <f>H116+H126+H127+H129+H131+H132+H136</f>
        <v>0</v>
      </c>
      <c r="I49" s="206">
        <f>I116+I126+I127+I129+I131+I132+I136</f>
        <v>0</v>
      </c>
      <c r="J49" s="207">
        <f>IF(J4=0,0,ROUND(SUM(G49:I49)/J4,0))</f>
        <v>0</v>
      </c>
      <c r="K49" s="208">
        <f>ROUND($J$49*Q49/10,0)*10</f>
        <v>0</v>
      </c>
      <c r="L49" s="209">
        <f>ROUND($J$49*R49/10,0)*10</f>
        <v>0</v>
      </c>
      <c r="M49" s="209">
        <f>ROUND($J$49*S49/10,0)*10</f>
        <v>0</v>
      </c>
      <c r="N49" s="209">
        <f>ROUND($J$49*T49/10,0)*10</f>
        <v>0</v>
      </c>
      <c r="O49" s="210">
        <f>ROUND($J$49*U49/10,0)*10</f>
        <v>0</v>
      </c>
      <c r="P49" s="43"/>
      <c r="Q49" s="147">
        <v>1</v>
      </c>
      <c r="R49" s="147">
        <f>Q49</f>
        <v>1</v>
      </c>
      <c r="S49" s="147">
        <f t="shared" ref="S49:U49" si="16">R49</f>
        <v>1</v>
      </c>
      <c r="T49" s="147">
        <f t="shared" si="16"/>
        <v>1</v>
      </c>
      <c r="U49" s="147">
        <f t="shared" si="16"/>
        <v>1</v>
      </c>
    </row>
    <row r="50" spans="1:22" ht="15" customHeight="1" x14ac:dyDescent="0.2">
      <c r="A50" s="41"/>
      <c r="B50" s="148"/>
      <c r="C50" s="149"/>
      <c r="D50" s="149"/>
      <c r="E50" s="149"/>
      <c r="F50" s="150" t="s">
        <v>103</v>
      </c>
      <c r="G50" s="67"/>
      <c r="H50" s="68"/>
      <c r="I50" s="151"/>
      <c r="J50" s="70"/>
      <c r="K50" s="71"/>
      <c r="L50" s="68"/>
      <c r="M50" s="68"/>
      <c r="N50" s="68"/>
      <c r="O50" s="211"/>
      <c r="P50" s="43"/>
    </row>
    <row r="51" spans="1:22" ht="16.8" thickBot="1" x14ac:dyDescent="0.25">
      <c r="A51" s="41"/>
      <c r="B51" s="927" t="s">
        <v>127</v>
      </c>
      <c r="C51" s="928"/>
      <c r="D51" s="928"/>
      <c r="E51" s="212" t="s">
        <v>128</v>
      </c>
      <c r="F51" s="213" t="s">
        <v>101</v>
      </c>
      <c r="G51" s="214" t="str">
        <f>IF(OR(G7="",G41=""),"",G7-G41)</f>
        <v/>
      </c>
      <c r="H51" s="215" t="str">
        <f>IF(OR(H7="",H41=""),"",H7-H41)</f>
        <v/>
      </c>
      <c r="I51" s="216" t="str">
        <f>IF(OR(I7="",I41=""),"",I7-I41)</f>
        <v/>
      </c>
      <c r="J51" s="217" t="str">
        <f>IF(SUM(G51:I51)*J4=0,"",SUM(G51:I51)/J4)</f>
        <v/>
      </c>
      <c r="K51" s="218" t="str">
        <f>IF(OR(K7="",K41=""),"",K7-K41)</f>
        <v/>
      </c>
      <c r="L51" s="215" t="str">
        <f>IF(OR(L7="",L41=""),"",L7-L41)</f>
        <v/>
      </c>
      <c r="M51" s="215" t="str">
        <f>IF(OR(M7="",M41=""),"",M7-M41)</f>
        <v/>
      </c>
      <c r="N51" s="215" t="str">
        <f>IF(OR(N7="",N41=""),"",N7-N41)</f>
        <v/>
      </c>
      <c r="O51" s="219" t="str">
        <f>IF(OR(O7="",O41=""),"",O7-O41)</f>
        <v/>
      </c>
      <c r="P51" s="43"/>
      <c r="Q51" s="220"/>
    </row>
    <row r="52" spans="1:22" s="225" customFormat="1" ht="15" customHeight="1" x14ac:dyDescent="0.2">
      <c r="A52" s="41"/>
      <c r="B52" s="221"/>
      <c r="C52" s="221"/>
      <c r="D52" s="221"/>
      <c r="E52" s="222"/>
      <c r="F52" s="223"/>
      <c r="G52" s="224"/>
      <c r="H52" s="224"/>
      <c r="I52" s="224"/>
      <c r="J52" s="224"/>
      <c r="K52" s="224"/>
      <c r="L52" s="224"/>
      <c r="M52" s="224"/>
      <c r="N52" s="224"/>
      <c r="O52" s="224"/>
      <c r="P52" s="43"/>
      <c r="V52" s="47"/>
    </row>
    <row r="53" spans="1:22" s="225" customFormat="1" ht="15" customHeight="1" x14ac:dyDescent="0.2">
      <c r="A53" s="226"/>
      <c r="B53" s="227"/>
      <c r="C53" s="227"/>
      <c r="D53" s="227"/>
      <c r="E53" s="228"/>
      <c r="F53" s="929" t="s">
        <v>129</v>
      </c>
      <c r="G53" s="930"/>
      <c r="H53" s="931" t="s">
        <v>130</v>
      </c>
      <c r="I53" s="932"/>
      <c r="J53" s="229" t="s">
        <v>131</v>
      </c>
      <c r="K53" s="230">
        <v>1</v>
      </c>
      <c r="L53" s="231">
        <v>2</v>
      </c>
      <c r="M53" s="231">
        <v>3</v>
      </c>
      <c r="N53" s="231">
        <v>4</v>
      </c>
      <c r="O53" s="232">
        <v>5</v>
      </c>
      <c r="P53" s="43"/>
      <c r="V53" s="47"/>
    </row>
    <row r="54" spans="1:22" x14ac:dyDescent="0.2">
      <c r="A54" s="233"/>
      <c r="B54" s="234"/>
      <c r="C54" s="234"/>
      <c r="D54" s="234"/>
      <c r="E54" s="234"/>
      <c r="F54" s="929" t="s">
        <v>132</v>
      </c>
      <c r="G54" s="930"/>
      <c r="H54" s="937" t="str">
        <f>IF(D68="","",D68)</f>
        <v/>
      </c>
      <c r="I54" s="938"/>
      <c r="J54" s="235">
        <f>G69</f>
        <v>0</v>
      </c>
      <c r="K54" s="236" t="str">
        <f>IF($H$54="","",IF(I110=1,K69,K70))</f>
        <v/>
      </c>
      <c r="L54" s="237" t="str">
        <f>IF($H$54="","",IF(I110=1,L69,L70))</f>
        <v/>
      </c>
      <c r="M54" s="237" t="str">
        <f>IF($H$54="","",IF(I110=1,M69,M70))</f>
        <v/>
      </c>
      <c r="N54" s="237" t="str">
        <f>IF($H$54="","",IF(I110=1,N69,N70))</f>
        <v/>
      </c>
      <c r="O54" s="238" t="str">
        <f>IF($H$54="","",IF(I110=1,O69,O70))</f>
        <v/>
      </c>
      <c r="P54" s="43"/>
    </row>
    <row r="55" spans="1:22" x14ac:dyDescent="0.2">
      <c r="A55" s="233"/>
      <c r="B55" s="234"/>
      <c r="C55" s="234"/>
      <c r="D55" s="234"/>
      <c r="E55" s="234"/>
      <c r="F55" s="239"/>
      <c r="G55" s="240"/>
      <c r="H55" s="937" t="str">
        <f>IF(D72="","",D72)</f>
        <v/>
      </c>
      <c r="I55" s="938"/>
      <c r="J55" s="235">
        <f>G73</f>
        <v>0</v>
      </c>
      <c r="K55" s="236" t="str">
        <f>IF($H$55="","",IF(I110=1,K73,K74))</f>
        <v/>
      </c>
      <c r="L55" s="237" t="str">
        <f>IF($H$55="","",IF(I110=1,L73,L74))</f>
        <v/>
      </c>
      <c r="M55" s="237" t="str">
        <f>IF($H$55="","",IF(I110=1,M73,M74))</f>
        <v/>
      </c>
      <c r="N55" s="237" t="str">
        <f>IF($H$55="","",IF(I110=1,N73,N74))</f>
        <v/>
      </c>
      <c r="O55" s="238" t="str">
        <f>IF($H$55="","",IF(I110=1,O73,O74))</f>
        <v/>
      </c>
      <c r="P55" s="43"/>
    </row>
    <row r="56" spans="1:22" x14ac:dyDescent="0.2">
      <c r="A56" s="233"/>
      <c r="B56" s="234"/>
      <c r="C56" s="234"/>
      <c r="D56" s="234"/>
      <c r="E56" s="234"/>
      <c r="F56" s="239"/>
      <c r="G56" s="240"/>
      <c r="H56" s="937" t="str">
        <f>IF(D76="","",D76)</f>
        <v/>
      </c>
      <c r="I56" s="938"/>
      <c r="J56" s="235">
        <f>G77</f>
        <v>0</v>
      </c>
      <c r="K56" s="236" t="str">
        <f>IF($H$56="","",IF(I110=1,K77,K78))</f>
        <v/>
      </c>
      <c r="L56" s="237" t="str">
        <f>IF($H$56="","",IF(I110=1,L77,L78))</f>
        <v/>
      </c>
      <c r="M56" s="237" t="str">
        <f>IF($H$56="","",IF(I110=1,M77,M78))</f>
        <v/>
      </c>
      <c r="N56" s="237" t="str">
        <f>IF($H$56="","",IF(I110=1,N77,N78))</f>
        <v/>
      </c>
      <c r="O56" s="238" t="str">
        <f>IF($H$56="","",IF(I110=1,O77,O78))</f>
        <v/>
      </c>
      <c r="P56" s="43"/>
    </row>
    <row r="57" spans="1:22" x14ac:dyDescent="0.2">
      <c r="A57" s="233"/>
      <c r="B57" s="234"/>
      <c r="C57" s="234"/>
      <c r="D57" s="234"/>
      <c r="E57" s="234"/>
      <c r="F57" s="239"/>
      <c r="G57" s="240"/>
      <c r="H57" s="937" t="str">
        <f>IF(D80="","",D80)</f>
        <v/>
      </c>
      <c r="I57" s="938"/>
      <c r="J57" s="235">
        <f>G81</f>
        <v>0</v>
      </c>
      <c r="K57" s="236" t="str">
        <f>IF($H$57="","",IF(I110=1,K81,K82))</f>
        <v/>
      </c>
      <c r="L57" s="237" t="str">
        <f>IF($H$57="","",IF(I110=1,L81,L82))</f>
        <v/>
      </c>
      <c r="M57" s="237" t="str">
        <f>IF($H$57="","",IF(I110=1,M81,M82))</f>
        <v/>
      </c>
      <c r="N57" s="237" t="str">
        <f>IF($H$57="","",IF(I110=1,N81,N82))</f>
        <v/>
      </c>
      <c r="O57" s="238" t="str">
        <f>IF($H$57="","",IF(I110=1,O81,O82))</f>
        <v/>
      </c>
      <c r="P57" s="43"/>
    </row>
    <row r="58" spans="1:22" x14ac:dyDescent="0.2">
      <c r="A58" s="233"/>
      <c r="B58" s="234"/>
      <c r="C58" s="234"/>
      <c r="D58" s="234"/>
      <c r="E58" s="234"/>
      <c r="F58" s="239"/>
      <c r="G58" s="240"/>
      <c r="H58" s="937" t="str">
        <f>IF(D84="","",D84)</f>
        <v/>
      </c>
      <c r="I58" s="938"/>
      <c r="J58" s="235">
        <f>G85</f>
        <v>0</v>
      </c>
      <c r="K58" s="236" t="str">
        <f>IF($H$58="","",IF($I$110=1,K85,K86))</f>
        <v/>
      </c>
      <c r="L58" s="237" t="str">
        <f>IF($H$58="","",IF($I$110=1,L85,L86))</f>
        <v/>
      </c>
      <c r="M58" s="237" t="str">
        <f>IF($H$58="","",IF($I$110=1,M85,M86))</f>
        <v/>
      </c>
      <c r="N58" s="237" t="str">
        <f>IF($H$58="","",IF($I$110=1,N85,N86))</f>
        <v/>
      </c>
      <c r="O58" s="238" t="str">
        <f>IF($H$58="","",IF($I$110=1,O85,O86))</f>
        <v/>
      </c>
      <c r="P58" s="43"/>
    </row>
    <row r="59" spans="1:22" x14ac:dyDescent="0.2">
      <c r="A59" s="233"/>
      <c r="B59" s="234"/>
      <c r="C59" s="234"/>
      <c r="D59" s="234"/>
      <c r="E59" s="234"/>
      <c r="F59" s="239"/>
      <c r="G59" s="240"/>
      <c r="H59" s="937" t="str">
        <f>IF(D88="","",D88)</f>
        <v/>
      </c>
      <c r="I59" s="938"/>
      <c r="J59" s="235">
        <f>G89</f>
        <v>0</v>
      </c>
      <c r="K59" s="236" t="str">
        <f>IF($H$59="","",IF($I$110=1,K89,K90))</f>
        <v/>
      </c>
      <c r="L59" s="237" t="str">
        <f>IF($H$59="","",IF($I$110=1,L89,L90))</f>
        <v/>
      </c>
      <c r="M59" s="237" t="str">
        <f>IF($H$59="","",IF($I$110=1,M89,M90))</f>
        <v/>
      </c>
      <c r="N59" s="237" t="str">
        <f>IF($H$59="","",IF($I$110=1,N89,N90))</f>
        <v/>
      </c>
      <c r="O59" s="238" t="str">
        <f>IF($H$59="","",IF($I$110=1,O89,O90))</f>
        <v/>
      </c>
      <c r="P59" s="43"/>
    </row>
    <row r="60" spans="1:22" x14ac:dyDescent="0.2">
      <c r="A60" s="233"/>
      <c r="B60" s="234"/>
      <c r="C60" s="234"/>
      <c r="D60" s="234"/>
      <c r="E60" s="234"/>
      <c r="F60" s="239"/>
      <c r="G60" s="240"/>
      <c r="H60" s="937" t="str">
        <f>IF(D92="","",D92)</f>
        <v/>
      </c>
      <c r="I60" s="938"/>
      <c r="J60" s="235">
        <f>G93</f>
        <v>0</v>
      </c>
      <c r="K60" s="236" t="str">
        <f>IF($H$60="","",IF($I$110=1,K93,K94))</f>
        <v/>
      </c>
      <c r="L60" s="237" t="str">
        <f>IF($H$60="","",IF($I$110=1,L93,L94))</f>
        <v/>
      </c>
      <c r="M60" s="237" t="str">
        <f>IF($H$60="","",IF($I$110=1,M93,M94))</f>
        <v/>
      </c>
      <c r="N60" s="237" t="str">
        <f>IF($H$60="","",IF($I$110=1,N93,N94))</f>
        <v/>
      </c>
      <c r="O60" s="238" t="str">
        <f>IF($H$60="","",IF($I$110=1,O93,O94))</f>
        <v/>
      </c>
      <c r="P60" s="43"/>
    </row>
    <row r="61" spans="1:22" x14ac:dyDescent="0.2">
      <c r="A61" s="233"/>
      <c r="B61" s="234"/>
      <c r="C61" s="234"/>
      <c r="D61" s="234"/>
      <c r="E61" s="234"/>
      <c r="F61" s="239"/>
      <c r="G61" s="240"/>
      <c r="H61" s="937" t="str">
        <f>IF(D96="","",D96)</f>
        <v/>
      </c>
      <c r="I61" s="938"/>
      <c r="J61" s="235">
        <f>G97</f>
        <v>0</v>
      </c>
      <c r="K61" s="236" t="str">
        <f>IF($H$61="","",IF($I$110=1,K97,K98))</f>
        <v/>
      </c>
      <c r="L61" s="237" t="str">
        <f>IF($H$61="","",IF($I$110=1,L97,L98))</f>
        <v/>
      </c>
      <c r="M61" s="237" t="str">
        <f>IF($H$61="","",IF($I$110=1,M97,M98))</f>
        <v/>
      </c>
      <c r="N61" s="237" t="str">
        <f>IF($H$61="","",IF($I$110=1,N97,N98))</f>
        <v/>
      </c>
      <c r="O61" s="238" t="str">
        <f>IF($H$61="","",IF($I$110=1,O97,O98))</f>
        <v/>
      </c>
      <c r="P61" s="43"/>
    </row>
    <row r="62" spans="1:22" x14ac:dyDescent="0.2">
      <c r="A62" s="233"/>
      <c r="B62" s="234"/>
      <c r="C62" s="234"/>
      <c r="D62" s="234"/>
      <c r="E62" s="234"/>
      <c r="F62" s="239"/>
      <c r="G62" s="240"/>
      <c r="H62" s="937" t="str">
        <f>IF(D100="","",D100)</f>
        <v/>
      </c>
      <c r="I62" s="938"/>
      <c r="J62" s="235">
        <f>G101</f>
        <v>0</v>
      </c>
      <c r="K62" s="236" t="str">
        <f>IF($H$62="","",IF($I$110=1,K101,K102))</f>
        <v/>
      </c>
      <c r="L62" s="237" t="str">
        <f>IF($H$62="","",IF($I$110=1,L101,L102))</f>
        <v/>
      </c>
      <c r="M62" s="237" t="str">
        <f>IF($H$62="","",IF($I$110=1,M101,M102))</f>
        <v/>
      </c>
      <c r="N62" s="237" t="str">
        <f>IF($H$62="","",IF($I$110=1,N101,N102))</f>
        <v/>
      </c>
      <c r="O62" s="238" t="str">
        <f>IF($H$62="","",IF($I$110=1,O101,O102))</f>
        <v/>
      </c>
      <c r="P62" s="43"/>
    </row>
    <row r="63" spans="1:22" x14ac:dyDescent="0.2">
      <c r="A63" s="233"/>
      <c r="B63" s="234"/>
      <c r="C63" s="234"/>
      <c r="D63" s="234"/>
      <c r="E63" s="234"/>
      <c r="F63" s="239"/>
      <c r="G63" s="240"/>
      <c r="H63" s="937" t="str">
        <f>IF(D104="","",D104)</f>
        <v/>
      </c>
      <c r="I63" s="938"/>
      <c r="J63" s="235">
        <f>G105</f>
        <v>0</v>
      </c>
      <c r="K63" s="236" t="str">
        <f>IF($H$63="","",IF($I$110=1,K105,K106))</f>
        <v/>
      </c>
      <c r="L63" s="237" t="str">
        <f>IF($H$63="","",IF($I$110=1,L105,L106))</f>
        <v/>
      </c>
      <c r="M63" s="237" t="str">
        <f>IF($H$63="","",IF($I$110=1,M105,M106))</f>
        <v/>
      </c>
      <c r="N63" s="237" t="str">
        <f>IF($H$63="","",IF($I$110=1,N105,N106))</f>
        <v/>
      </c>
      <c r="O63" s="238" t="str">
        <f>IF($H$63="","",IF($I$110=1,O105,O106))</f>
        <v/>
      </c>
      <c r="P63" s="43"/>
    </row>
    <row r="64" spans="1:22" x14ac:dyDescent="0.2">
      <c r="A64" s="43"/>
      <c r="B64" s="241"/>
      <c r="C64" s="241"/>
      <c r="D64" s="241"/>
      <c r="E64" s="241"/>
      <c r="F64" s="242"/>
      <c r="G64" s="243"/>
      <c r="H64" s="243"/>
      <c r="I64" s="243"/>
      <c r="J64" s="243"/>
      <c r="K64" s="243"/>
      <c r="L64" s="243"/>
      <c r="M64" s="243"/>
      <c r="N64" s="243"/>
      <c r="O64" s="243"/>
      <c r="P64" s="43"/>
    </row>
    <row r="65" spans="1:31" ht="13.8" thickBot="1" x14ac:dyDescent="0.25">
      <c r="A65" s="225"/>
      <c r="B65" s="244"/>
      <c r="C65" s="244"/>
      <c r="D65" s="244"/>
      <c r="E65" s="244"/>
      <c r="F65" s="245"/>
      <c r="G65" s="246"/>
      <c r="H65" s="246"/>
      <c r="I65" s="246"/>
      <c r="J65" s="246"/>
      <c r="K65" s="246"/>
      <c r="L65" s="246"/>
      <c r="M65" s="246"/>
      <c r="N65" s="246"/>
      <c r="O65" s="246"/>
      <c r="P65" s="225"/>
    </row>
    <row r="66" spans="1:31" ht="17.399999999999999" thickTop="1" thickBot="1" x14ac:dyDescent="0.25">
      <c r="A66" s="233"/>
      <c r="B66" s="234"/>
      <c r="C66" s="953" t="s">
        <v>133</v>
      </c>
      <c r="D66" s="954"/>
      <c r="E66" s="954"/>
      <c r="F66" s="955"/>
      <c r="G66" s="240"/>
      <c r="H66" s="240"/>
      <c r="I66" s="240"/>
      <c r="J66" s="240"/>
      <c r="K66" s="240"/>
      <c r="L66" s="240"/>
      <c r="M66" s="240"/>
      <c r="N66" s="240"/>
      <c r="O66" s="233"/>
      <c r="P66" s="233"/>
      <c r="R66" s="233"/>
    </row>
    <row r="67" spans="1:31" ht="30" thickTop="1" thickBot="1" x14ac:dyDescent="0.25">
      <c r="A67" s="233"/>
      <c r="B67" s="234"/>
      <c r="C67" s="234"/>
      <c r="D67" s="234"/>
      <c r="E67" s="234"/>
      <c r="F67" s="239"/>
      <c r="G67" s="240"/>
      <c r="H67" s="240"/>
      <c r="I67" s="240"/>
      <c r="J67" s="240"/>
      <c r="K67" s="240"/>
      <c r="L67" s="240"/>
      <c r="M67" s="240"/>
      <c r="N67" s="240"/>
      <c r="O67" s="240"/>
      <c r="P67" s="233"/>
      <c r="Q67" s="233"/>
      <c r="R67" s="233"/>
      <c r="S67" s="233"/>
      <c r="T67" s="233"/>
      <c r="U67" s="233"/>
      <c r="W67" s="247"/>
      <c r="X67" s="248" t="s">
        <v>134</v>
      </c>
      <c r="Y67" s="249" t="s">
        <v>135</v>
      </c>
      <c r="Z67" s="250" t="s">
        <v>136</v>
      </c>
      <c r="AA67" s="250" t="s">
        <v>137</v>
      </c>
      <c r="AB67" s="233"/>
      <c r="AC67" s="527" t="s">
        <v>403</v>
      </c>
      <c r="AD67" s="528" t="s">
        <v>404</v>
      </c>
      <c r="AE67" s="527" t="s">
        <v>405</v>
      </c>
    </row>
    <row r="68" spans="1:31" ht="15" customHeight="1" thickBot="1" x14ac:dyDescent="0.25">
      <c r="A68" s="233"/>
      <c r="B68" s="956" t="s">
        <v>138</v>
      </c>
      <c r="C68" s="251" t="s">
        <v>139</v>
      </c>
      <c r="D68" s="958"/>
      <c r="E68" s="959"/>
      <c r="F68" s="252" t="s">
        <v>140</v>
      </c>
      <c r="G68" s="253"/>
      <c r="H68" s="254" t="s">
        <v>141</v>
      </c>
      <c r="I68" s="960" t="s">
        <v>142</v>
      </c>
      <c r="J68" s="961"/>
      <c r="K68" s="255">
        <v>1</v>
      </c>
      <c r="L68" s="256">
        <v>2</v>
      </c>
      <c r="M68" s="256">
        <v>3</v>
      </c>
      <c r="N68" s="256">
        <v>4</v>
      </c>
      <c r="O68" s="257">
        <v>5</v>
      </c>
      <c r="P68" s="233"/>
      <c r="Q68" s="962" t="s">
        <v>143</v>
      </c>
      <c r="R68" s="963" t="s">
        <v>144</v>
      </c>
      <c r="S68" s="964"/>
      <c r="T68" s="258">
        <f>G69*T69</f>
        <v>0</v>
      </c>
      <c r="U68" s="233"/>
      <c r="W68" s="259" t="s">
        <v>145</v>
      </c>
      <c r="X68" s="260">
        <v>1</v>
      </c>
      <c r="Y68" s="261">
        <v>1</v>
      </c>
      <c r="Z68" s="262"/>
      <c r="AA68" s="514"/>
      <c r="AB68" s="233"/>
      <c r="AC68" s="529" t="s">
        <v>406</v>
      </c>
      <c r="AD68" s="530" t="s">
        <v>407</v>
      </c>
      <c r="AE68" s="914" t="s">
        <v>408</v>
      </c>
    </row>
    <row r="69" spans="1:31" ht="15" customHeight="1" thickBot="1" x14ac:dyDescent="0.25">
      <c r="A69" s="233"/>
      <c r="B69" s="957"/>
      <c r="C69" s="251" t="s">
        <v>146</v>
      </c>
      <c r="D69" s="263"/>
      <c r="E69" s="264" t="s">
        <v>147</v>
      </c>
      <c r="F69" s="251" t="s">
        <v>131</v>
      </c>
      <c r="G69" s="265"/>
      <c r="H69" s="254" t="s">
        <v>103</v>
      </c>
      <c r="I69" s="266" t="s">
        <v>134</v>
      </c>
      <c r="J69" s="267">
        <f>INDEX($X$68:$X$98,G68,$X$68:$X$98)</f>
        <v>1</v>
      </c>
      <c r="K69" s="268">
        <f>IF(D69&gt;0,IF(G69*$J69&lt;$T68,G69*$T70,IF($D69&gt;K68,0,G69*$J69)),J71*J69)</f>
        <v>0</v>
      </c>
      <c r="L69" s="268">
        <f>IF(K71*$J69&lt;$T68,K71*$T70,IF($D69&gt;L68,0,K71*$J69))</f>
        <v>0</v>
      </c>
      <c r="M69" s="268">
        <f>IF(L71*$J69&lt;$T68,L71*$T70,IF($D69&gt;M68,0,L71*$J69))</f>
        <v>0</v>
      </c>
      <c r="N69" s="268">
        <f>IF(M71*$J69&lt;$T68,M71*$T70,IF($D69&gt;N68,0,M71*$J69))</f>
        <v>0</v>
      </c>
      <c r="O69" s="269">
        <f>IF(N71*$J69&lt;$T68,N71*$T70,IF($D69&gt;O68,0,N71*$J69))</f>
        <v>0</v>
      </c>
      <c r="P69" s="270">
        <f>IF(D69=0,G69*J69,0)</f>
        <v>0</v>
      </c>
      <c r="Q69" s="962"/>
      <c r="R69" s="965" t="s">
        <v>148</v>
      </c>
      <c r="S69" s="966"/>
      <c r="T69" s="271">
        <f>INDEX($AA$68:$AA$98,G68,$AA$68:$AA$98)</f>
        <v>0</v>
      </c>
      <c r="U69" s="233"/>
      <c r="W69" s="272" t="s">
        <v>149</v>
      </c>
      <c r="X69" s="260">
        <v>1</v>
      </c>
      <c r="Y69" s="261">
        <v>0.5</v>
      </c>
      <c r="Z69" s="262"/>
      <c r="AA69" s="514"/>
      <c r="AB69" s="233"/>
      <c r="AC69" s="531" t="s">
        <v>409</v>
      </c>
      <c r="AD69" s="532" t="s">
        <v>410</v>
      </c>
      <c r="AE69" s="915"/>
    </row>
    <row r="70" spans="1:31" ht="15" customHeight="1" thickBot="1" x14ac:dyDescent="0.25">
      <c r="A70" s="233"/>
      <c r="B70" s="233"/>
      <c r="C70" s="233"/>
      <c r="D70" s="226"/>
      <c r="E70" s="226"/>
      <c r="F70" s="226"/>
      <c r="G70" s="273"/>
      <c r="H70" s="240"/>
      <c r="I70" s="274" t="s">
        <v>135</v>
      </c>
      <c r="J70" s="275">
        <f>INDEX($Y$68:$Y$98,G68,$Y$68:$Y$98)</f>
        <v>0.33400000000000002</v>
      </c>
      <c r="K70" s="276">
        <f>IF(OR($D$69&gt;K68,$D$69+$G$68-1&lt;K68),0,$G$69*$J$70)</f>
        <v>0</v>
      </c>
      <c r="L70" s="276">
        <f>IF(L68+1=$D69+$G68,$G69-K70-$P70,IF(AND(L68&gt;=$D69,L68&lt;$D69+$G68-1),$G69*$J70,0))</f>
        <v>0</v>
      </c>
      <c r="M70" s="276">
        <f>IF(M68+1=$D69+$G68,$G69-K70-L70-$P70,IF(AND(M68&gt;=$D69,M68&lt;$D69+$G68-1),$G69*$J70,0))</f>
        <v>0</v>
      </c>
      <c r="N70" s="276">
        <f>IF(N68+1=$D69+$G68,$G69-K70-L70-M70-$P70,IF(AND(N68&gt;=$D69,N68&lt;$D69+$G68-1),$G69*$J70,0))</f>
        <v>0</v>
      </c>
      <c r="O70" s="277">
        <f>IF(O68+1=$D69+$G68,$G69-K70-L70-M70-N70-$P70,IF(AND(O68&gt;=$D69,O68&lt;$D69+$G68-1),$G69*$J70,0))</f>
        <v>0</v>
      </c>
      <c r="P70" s="270">
        <f>IF(D69=0,G69*J70,0)</f>
        <v>0</v>
      </c>
      <c r="Q70" s="962"/>
      <c r="R70" s="967" t="s">
        <v>150</v>
      </c>
      <c r="S70" s="968"/>
      <c r="T70" s="278">
        <f>INDEX($Z$68:$Z$98,G68,$Z$68:$Z$98)</f>
        <v>1</v>
      </c>
      <c r="U70" s="233"/>
      <c r="W70" s="272" t="s">
        <v>151</v>
      </c>
      <c r="X70" s="260">
        <v>0.83299999999999996</v>
      </c>
      <c r="Y70" s="279">
        <v>0.33400000000000002</v>
      </c>
      <c r="Z70" s="262">
        <v>1</v>
      </c>
      <c r="AA70" s="514">
        <v>2.7890000000000002E-2</v>
      </c>
      <c r="AB70" s="233"/>
      <c r="AC70" s="531" t="s">
        <v>411</v>
      </c>
      <c r="AD70" s="533">
        <v>5</v>
      </c>
      <c r="AE70" s="534" t="s">
        <v>412</v>
      </c>
    </row>
    <row r="71" spans="1:31" ht="15" thickBot="1" x14ac:dyDescent="0.25">
      <c r="A71" s="233"/>
      <c r="B71" s="233"/>
      <c r="C71" s="233"/>
      <c r="D71" s="226"/>
      <c r="E71" s="226"/>
      <c r="F71" s="226"/>
      <c r="G71" s="226"/>
      <c r="H71" s="240"/>
      <c r="I71" s="233"/>
      <c r="J71" s="280">
        <f>G69-P69</f>
        <v>0</v>
      </c>
      <c r="K71" s="280">
        <f>IF(D69&gt;0,G69-K69,J71-K69)</f>
        <v>0</v>
      </c>
      <c r="L71" s="280">
        <f>K71-L69</f>
        <v>0</v>
      </c>
      <c r="M71" s="280">
        <f>L71-M69</f>
        <v>0</v>
      </c>
      <c r="N71" s="280">
        <f>M71-N69</f>
        <v>0</v>
      </c>
      <c r="O71" s="280">
        <f>N71-O69</f>
        <v>0</v>
      </c>
      <c r="P71" s="233"/>
      <c r="Q71" s="281"/>
      <c r="R71" s="281"/>
      <c r="S71" s="281"/>
      <c r="T71" s="281"/>
      <c r="U71" s="233"/>
      <c r="W71" s="272" t="s">
        <v>152</v>
      </c>
      <c r="X71" s="260">
        <v>0.625</v>
      </c>
      <c r="Y71" s="261">
        <v>0.25</v>
      </c>
      <c r="Z71" s="262">
        <v>1</v>
      </c>
      <c r="AA71" s="514">
        <v>5.2740000000000002E-2</v>
      </c>
      <c r="AB71" s="233"/>
      <c r="AC71" s="531" t="s">
        <v>413</v>
      </c>
      <c r="AD71" s="533">
        <v>4</v>
      </c>
      <c r="AE71" s="535"/>
    </row>
    <row r="72" spans="1:31" ht="15" thickBot="1" x14ac:dyDescent="0.25">
      <c r="A72" s="233"/>
      <c r="B72" s="956" t="s">
        <v>153</v>
      </c>
      <c r="C72" s="251" t="s">
        <v>139</v>
      </c>
      <c r="D72" s="958"/>
      <c r="E72" s="959"/>
      <c r="F72" s="252" t="s">
        <v>140</v>
      </c>
      <c r="G72" s="253"/>
      <c r="H72" s="254" t="s">
        <v>141</v>
      </c>
      <c r="I72" s="960" t="s">
        <v>153</v>
      </c>
      <c r="J72" s="961"/>
      <c r="K72" s="255">
        <v>1</v>
      </c>
      <c r="L72" s="256">
        <v>2</v>
      </c>
      <c r="M72" s="256">
        <v>3</v>
      </c>
      <c r="N72" s="256">
        <v>4</v>
      </c>
      <c r="O72" s="257">
        <v>5</v>
      </c>
      <c r="P72" s="233"/>
      <c r="Q72" s="962" t="s">
        <v>143</v>
      </c>
      <c r="R72" s="963" t="s">
        <v>144</v>
      </c>
      <c r="S72" s="964"/>
      <c r="T72" s="258">
        <f>G73*T73</f>
        <v>0</v>
      </c>
      <c r="U72" s="233"/>
      <c r="W72" s="272" t="s">
        <v>154</v>
      </c>
      <c r="X72" s="260">
        <v>0.5</v>
      </c>
      <c r="Y72" s="261">
        <v>0.2</v>
      </c>
      <c r="Z72" s="262">
        <v>1</v>
      </c>
      <c r="AA72" s="514">
        <v>6.2489999999999997E-2</v>
      </c>
      <c r="AB72" s="233"/>
      <c r="AC72" s="531" t="s">
        <v>414</v>
      </c>
      <c r="AD72" s="533">
        <v>5</v>
      </c>
      <c r="AE72" s="535"/>
    </row>
    <row r="73" spans="1:31" ht="15" thickBot="1" x14ac:dyDescent="0.25">
      <c r="A73" s="233"/>
      <c r="B73" s="957"/>
      <c r="C73" s="251" t="s">
        <v>146</v>
      </c>
      <c r="D73" s="263"/>
      <c r="E73" s="264" t="s">
        <v>147</v>
      </c>
      <c r="F73" s="251" t="s">
        <v>131</v>
      </c>
      <c r="G73" s="265"/>
      <c r="H73" s="254" t="s">
        <v>103</v>
      </c>
      <c r="I73" s="266" t="s">
        <v>134</v>
      </c>
      <c r="J73" s="267">
        <f>INDEX($X$68:$X$98,G72,$X$68:$X$98)</f>
        <v>0.41699999999999998</v>
      </c>
      <c r="K73" s="268">
        <f>IF(D73&gt;0,IF(G73*$J73&lt;$T72,G73*$T74,IF($D73&gt;K72,0,G73*$J73)),J75*J73)</f>
        <v>0</v>
      </c>
      <c r="L73" s="268">
        <f>IF(K75*$J73&lt;$T72,K75*$T74,IF($D73&gt;L72,0,K75*$J73))</f>
        <v>0</v>
      </c>
      <c r="M73" s="268">
        <f>IF(L75*$J73&lt;$T72,L75*$T74,IF($D73&gt;M72,0,L75*$J73))</f>
        <v>0</v>
      </c>
      <c r="N73" s="268">
        <f>IF(M75*$J73&lt;$T72,M75*$T74,IF($D73&gt;N72,0,M75*$J73))</f>
        <v>0</v>
      </c>
      <c r="O73" s="269">
        <f>IF(N75*$J73&lt;$T72,N75*$T74,IF($D73&gt;O72,0,N75*$J73))</f>
        <v>0</v>
      </c>
      <c r="P73" s="270">
        <f>IF(D73=0,G73*J73,0)</f>
        <v>0</v>
      </c>
      <c r="Q73" s="962"/>
      <c r="R73" s="965" t="s">
        <v>155</v>
      </c>
      <c r="S73" s="966"/>
      <c r="T73" s="271">
        <f>INDEX($AA$68:$AA$98,G72,$AA$68:$AA$98)</f>
        <v>5.7759999999999999E-2</v>
      </c>
      <c r="U73" s="233"/>
      <c r="W73" s="282" t="s">
        <v>156</v>
      </c>
      <c r="X73" s="283">
        <v>0.41699999999999998</v>
      </c>
      <c r="Y73" s="284">
        <v>0.16700000000000001</v>
      </c>
      <c r="Z73" s="285">
        <v>0.5</v>
      </c>
      <c r="AA73" s="515">
        <v>5.7759999999999999E-2</v>
      </c>
      <c r="AB73" s="233"/>
      <c r="AC73" s="531" t="s">
        <v>415</v>
      </c>
      <c r="AD73" s="533">
        <v>4</v>
      </c>
      <c r="AE73" s="535"/>
    </row>
    <row r="74" spans="1:31" ht="15" thickBot="1" x14ac:dyDescent="0.25">
      <c r="A74" s="233"/>
      <c r="B74" s="233"/>
      <c r="C74" s="233"/>
      <c r="D74" s="226"/>
      <c r="E74" s="226"/>
      <c r="F74" s="226"/>
      <c r="G74" s="226"/>
      <c r="H74" s="240"/>
      <c r="I74" s="274" t="s">
        <v>135</v>
      </c>
      <c r="J74" s="275">
        <f>INDEX($Y$68:$Y$98,G72,$Y$68:$Y$98)</f>
        <v>0.14299999999999999</v>
      </c>
      <c r="K74" s="276">
        <f>IF(OR($D$73&gt;K72,$D$73+$G$72-1&lt;K72),0,$G$73*$J$74)</f>
        <v>0</v>
      </c>
      <c r="L74" s="276">
        <f>IF(L72+1=$D73+$G72,$G73-K74-$P74,IF(AND(L72&gt;=$D73,L72&lt;$D73+$G72-1),$G73*$J74,0))</f>
        <v>0</v>
      </c>
      <c r="M74" s="276">
        <f>IF(M72+1=$D73+$G72,$G73-K74-L74-$P74,IF(AND(M72&gt;=$D73,M72&lt;$D73+$G72-1),$G73*$J74,0))</f>
        <v>0</v>
      </c>
      <c r="N74" s="276">
        <f>IF(N72+1=$D73+$G72,$G73-K74-L74-M74-$P74,IF(AND(N72&gt;=$D73,N72&lt;$D73+$G72-1),$G73*$J74,0))</f>
        <v>0</v>
      </c>
      <c r="O74" s="277">
        <f>IF(O72+1=$D73+$G72,$G73-K74-L74-M74-N74-$P74,IF(AND(O72&gt;=$D73,O72&lt;$D73+$G72-1),$G73*$J74,0))</f>
        <v>0</v>
      </c>
      <c r="P74" s="270">
        <f>IF(D73=0,G73*J74,0)</f>
        <v>0</v>
      </c>
      <c r="Q74" s="962"/>
      <c r="R74" s="967" t="s">
        <v>150</v>
      </c>
      <c r="S74" s="968"/>
      <c r="T74" s="278">
        <f>INDEX($Z$68:$Z$98,G72,$Z$68:$Z$98)</f>
        <v>0.5</v>
      </c>
      <c r="U74" s="233"/>
      <c r="W74" s="282" t="s">
        <v>157</v>
      </c>
      <c r="X74" s="283">
        <v>0.35699999999999998</v>
      </c>
      <c r="Y74" s="286">
        <v>0.14299999999999999</v>
      </c>
      <c r="Z74" s="285">
        <v>0.5</v>
      </c>
      <c r="AA74" s="515">
        <v>5.4960000000000002E-2</v>
      </c>
      <c r="AB74" s="233"/>
      <c r="AC74" s="531" t="s">
        <v>416</v>
      </c>
      <c r="AD74" s="533">
        <v>4</v>
      </c>
      <c r="AE74" s="535"/>
    </row>
    <row r="75" spans="1:31" ht="15" thickBot="1" x14ac:dyDescent="0.25">
      <c r="A75" s="233"/>
      <c r="B75" s="233"/>
      <c r="C75" s="233"/>
      <c r="D75" s="226"/>
      <c r="E75" s="226"/>
      <c r="F75" s="226"/>
      <c r="G75" s="226"/>
      <c r="H75" s="240"/>
      <c r="I75" s="244"/>
      <c r="J75" s="280">
        <f>G73-P73</f>
        <v>0</v>
      </c>
      <c r="K75" s="280">
        <f>IF(D73&gt;0,G73-K73,J75-K73)</f>
        <v>0</v>
      </c>
      <c r="L75" s="280">
        <f>K75-L73</f>
        <v>0</v>
      </c>
      <c r="M75" s="280">
        <f>L75-M73</f>
        <v>0</v>
      </c>
      <c r="N75" s="280">
        <f>M75-N73</f>
        <v>0</v>
      </c>
      <c r="O75" s="280">
        <f>N75-O73</f>
        <v>0</v>
      </c>
      <c r="P75" s="233"/>
      <c r="Q75" s="281"/>
      <c r="R75" s="281"/>
      <c r="S75" s="281"/>
      <c r="T75" s="281"/>
      <c r="U75" s="233"/>
      <c r="W75" s="282" t="s">
        <v>158</v>
      </c>
      <c r="X75" s="283">
        <v>0.313</v>
      </c>
      <c r="Y75" s="286">
        <v>0.125</v>
      </c>
      <c r="Z75" s="285">
        <v>0.33400000000000002</v>
      </c>
      <c r="AA75" s="515">
        <v>5.1110000000000003E-2</v>
      </c>
      <c r="AB75" s="233"/>
      <c r="AC75" s="531" t="s">
        <v>417</v>
      </c>
      <c r="AD75" s="533">
        <v>7</v>
      </c>
      <c r="AE75" s="535"/>
    </row>
    <row r="76" spans="1:31" ht="15" thickBot="1" x14ac:dyDescent="0.25">
      <c r="A76" s="233"/>
      <c r="B76" s="956" t="s">
        <v>159</v>
      </c>
      <c r="C76" s="251" t="s">
        <v>139</v>
      </c>
      <c r="D76" s="958"/>
      <c r="E76" s="959"/>
      <c r="F76" s="252" t="s">
        <v>140</v>
      </c>
      <c r="G76" s="253"/>
      <c r="H76" s="254" t="s">
        <v>141</v>
      </c>
      <c r="I76" s="960" t="s">
        <v>159</v>
      </c>
      <c r="J76" s="961"/>
      <c r="K76" s="255">
        <v>1</v>
      </c>
      <c r="L76" s="256">
        <v>2</v>
      </c>
      <c r="M76" s="256">
        <v>3</v>
      </c>
      <c r="N76" s="256">
        <v>4</v>
      </c>
      <c r="O76" s="257">
        <v>5</v>
      </c>
      <c r="P76" s="270"/>
      <c r="Q76" s="962" t="s">
        <v>143</v>
      </c>
      <c r="R76" s="963" t="s">
        <v>144</v>
      </c>
      <c r="S76" s="964"/>
      <c r="T76" s="258">
        <f>G77*T77</f>
        <v>0</v>
      </c>
      <c r="U76" s="233"/>
      <c r="W76" s="282" t="s">
        <v>160</v>
      </c>
      <c r="X76" s="283">
        <v>0.27800000000000002</v>
      </c>
      <c r="Y76" s="284">
        <v>0.112</v>
      </c>
      <c r="Z76" s="285">
        <v>0.33400000000000002</v>
      </c>
      <c r="AA76" s="515">
        <v>4.7309999999999998E-2</v>
      </c>
      <c r="AB76" s="233"/>
      <c r="AC76" s="536" t="s">
        <v>418</v>
      </c>
      <c r="AD76" s="533">
        <v>7</v>
      </c>
      <c r="AE76" s="535"/>
    </row>
    <row r="77" spans="1:31" ht="15" thickBot="1" x14ac:dyDescent="0.25">
      <c r="A77" s="233"/>
      <c r="B77" s="957"/>
      <c r="C77" s="251" t="s">
        <v>146</v>
      </c>
      <c r="D77" s="263"/>
      <c r="E77" s="264" t="s">
        <v>147</v>
      </c>
      <c r="F77" s="251" t="s">
        <v>131</v>
      </c>
      <c r="G77" s="265"/>
      <c r="H77" s="254" t="s">
        <v>103</v>
      </c>
      <c r="I77" s="266" t="s">
        <v>134</v>
      </c>
      <c r="J77" s="267">
        <f>INDEX($X$68:$X$98,G76,$X$68:$X$98)</f>
        <v>0.25</v>
      </c>
      <c r="K77" s="268">
        <f>IF(D77&gt;0,IF(G77*$J77&lt;$T76,G77*$T78,IF($D77&gt;K76,0,G77*$J77)),J79*J77)</f>
        <v>0</v>
      </c>
      <c r="L77" s="268">
        <f>IF(K79*$J77&lt;$T76,K79*$T78,IF($D77&gt;L76,0,K79*$J77))</f>
        <v>0</v>
      </c>
      <c r="M77" s="268">
        <f>IF(L79*$J77&lt;$T76,L79*$T78,IF($D77&gt;M76,0,L79*$J77))</f>
        <v>0</v>
      </c>
      <c r="N77" s="268">
        <f>IF(M79*$J77&lt;$T76,M79*$T78,IF($D77&gt;N76,0,M79*$J77))</f>
        <v>0</v>
      </c>
      <c r="O77" s="269">
        <f>IF(N79*$J77&lt;$T76,N79*$T78,IF($D77&gt;O76,0,N79*$J77))</f>
        <v>0</v>
      </c>
      <c r="P77" s="270">
        <f>IF(D77=0,G77*J77,"")</f>
        <v>0</v>
      </c>
      <c r="Q77" s="962"/>
      <c r="R77" s="965" t="s">
        <v>155</v>
      </c>
      <c r="S77" s="966"/>
      <c r="T77" s="271">
        <f>INDEX($AA$68:$AA$98,G76,$AA$68:$AA$98)</f>
        <v>4.4479999999999999E-2</v>
      </c>
      <c r="U77" s="233"/>
      <c r="W77" s="287" t="s">
        <v>161</v>
      </c>
      <c r="X77" s="288">
        <v>0.25</v>
      </c>
      <c r="Y77" s="289">
        <v>0.1</v>
      </c>
      <c r="Z77" s="290">
        <v>0.33400000000000002</v>
      </c>
      <c r="AA77" s="516">
        <v>4.4479999999999999E-2</v>
      </c>
      <c r="AB77" s="233"/>
      <c r="AC77" s="531" t="s">
        <v>419</v>
      </c>
      <c r="AD77" s="533">
        <v>15</v>
      </c>
      <c r="AE77" s="916" t="s">
        <v>420</v>
      </c>
    </row>
    <row r="78" spans="1:31" ht="15" thickBot="1" x14ac:dyDescent="0.25">
      <c r="A78" s="233"/>
      <c r="B78" s="233"/>
      <c r="C78" s="233"/>
      <c r="D78" s="226"/>
      <c r="E78" s="226"/>
      <c r="F78" s="226"/>
      <c r="G78" s="226"/>
      <c r="H78" s="240"/>
      <c r="I78" s="274" t="s">
        <v>135</v>
      </c>
      <c r="J78" s="275">
        <f>INDEX($Y$68:$Y$98,G76,$Y$68:$Y$98)</f>
        <v>9.0999999999999998E-2</v>
      </c>
      <c r="K78" s="276">
        <f>IF(OR($D$77&gt;K76,$D$77+$G$76-1&lt;K76),0,$G$77*$J$78)</f>
        <v>0</v>
      </c>
      <c r="L78" s="276">
        <f>IF(L76+1=$D77+$G76,$G77-K78-$P78,IF(AND(L76&gt;=$D77,L76&lt;$D77+$G76-1),$G77*$J78,0))</f>
        <v>0</v>
      </c>
      <c r="M78" s="276">
        <f>IF(M76+1=$D77+$G76,$G77-K78-L78-$P78,IF(AND(M76&gt;=$D77,M76&lt;$D77+$G76-1),$G77*$J78,0))</f>
        <v>0</v>
      </c>
      <c r="N78" s="276">
        <f>IF(N76+1=$D77+$G76,$G77-K78-L78-M78-$P78,IF(AND(N76&gt;=$D77,N76&lt;$D77+$G76-1),$G77*$J78,0))</f>
        <v>0</v>
      </c>
      <c r="O78" s="277">
        <f>IF(O76+1=$D77+$G76,$G77-K78-L78-M78-N78-$P78,IF(AND(O76&gt;=$D77,O76&lt;$D77+$G76-1),$G77*$J78,0))</f>
        <v>0</v>
      </c>
      <c r="P78" s="270">
        <f>IF(D77=0,G77*J78,0)</f>
        <v>0</v>
      </c>
      <c r="Q78" s="962"/>
      <c r="R78" s="967" t="s">
        <v>150</v>
      </c>
      <c r="S78" s="968"/>
      <c r="T78" s="278">
        <f>INDEX($Z$68:$Z$98,G76,$Z$68:$Z$98)</f>
        <v>0.25</v>
      </c>
      <c r="U78" s="233"/>
      <c r="W78" s="259" t="s">
        <v>162</v>
      </c>
      <c r="X78" s="291">
        <v>0.22700000000000001</v>
      </c>
      <c r="Y78" s="292">
        <v>9.0999999999999998E-2</v>
      </c>
      <c r="Z78" s="293">
        <v>0.25</v>
      </c>
      <c r="AA78" s="517">
        <v>4.1230000000000003E-2</v>
      </c>
      <c r="AB78" s="233"/>
      <c r="AC78" s="531" t="s">
        <v>421</v>
      </c>
      <c r="AD78" s="532">
        <v>10</v>
      </c>
      <c r="AE78" s="915"/>
    </row>
    <row r="79" spans="1:31" ht="15" thickBot="1" x14ac:dyDescent="0.25">
      <c r="A79" s="233"/>
      <c r="B79" s="233"/>
      <c r="C79" s="233"/>
      <c r="D79" s="226"/>
      <c r="E79" s="226"/>
      <c r="F79" s="226"/>
      <c r="G79" s="226"/>
      <c r="H79" s="240"/>
      <c r="I79" s="233"/>
      <c r="J79" s="280">
        <f>G77-P77</f>
        <v>0</v>
      </c>
      <c r="K79" s="280">
        <f>IF(D77&gt;0,G77-K77,J79-K77)</f>
        <v>0</v>
      </c>
      <c r="L79" s="280">
        <f>K79-L77</f>
        <v>0</v>
      </c>
      <c r="M79" s="280">
        <f>L79-M77</f>
        <v>0</v>
      </c>
      <c r="N79" s="280">
        <f>M79-N77</f>
        <v>0</v>
      </c>
      <c r="O79" s="280">
        <f>N79-O77</f>
        <v>0</v>
      </c>
      <c r="P79" s="233"/>
      <c r="Q79" s="281"/>
      <c r="R79" s="281"/>
      <c r="S79" s="281"/>
      <c r="T79" s="281"/>
      <c r="U79" s="233"/>
      <c r="W79" s="272" t="s">
        <v>163</v>
      </c>
      <c r="X79" s="260">
        <v>0.20799999999999999</v>
      </c>
      <c r="Y79" s="279">
        <v>8.4000000000000005E-2</v>
      </c>
      <c r="Z79" s="262">
        <v>0.25</v>
      </c>
      <c r="AA79" s="514">
        <v>3.8699999999999998E-2</v>
      </c>
      <c r="AB79" s="233"/>
      <c r="AC79" s="531" t="s">
        <v>422</v>
      </c>
      <c r="AD79" s="532">
        <v>10</v>
      </c>
      <c r="AE79" s="915"/>
    </row>
    <row r="80" spans="1:31" ht="15" thickBot="1" x14ac:dyDescent="0.25">
      <c r="A80" s="233"/>
      <c r="B80" s="956" t="s">
        <v>164</v>
      </c>
      <c r="C80" s="251" t="s">
        <v>139</v>
      </c>
      <c r="D80" s="958"/>
      <c r="E80" s="959"/>
      <c r="F80" s="252" t="s">
        <v>140</v>
      </c>
      <c r="G80" s="253"/>
      <c r="H80" s="254" t="s">
        <v>141</v>
      </c>
      <c r="I80" s="960" t="s">
        <v>164</v>
      </c>
      <c r="J80" s="961"/>
      <c r="K80" s="255">
        <v>1</v>
      </c>
      <c r="L80" s="256">
        <v>2</v>
      </c>
      <c r="M80" s="256">
        <v>3</v>
      </c>
      <c r="N80" s="256">
        <v>4</v>
      </c>
      <c r="O80" s="257">
        <v>5</v>
      </c>
      <c r="P80" s="233"/>
      <c r="Q80" s="962" t="s">
        <v>143</v>
      </c>
      <c r="R80" s="963" t="s">
        <v>144</v>
      </c>
      <c r="S80" s="964"/>
      <c r="T80" s="258">
        <f>G81*T81</f>
        <v>0</v>
      </c>
      <c r="U80" s="233"/>
      <c r="W80" s="272" t="s">
        <v>165</v>
      </c>
      <c r="X80" s="260">
        <v>0.192</v>
      </c>
      <c r="Y80" s="279">
        <v>7.6999999999999999E-2</v>
      </c>
      <c r="Z80" s="262">
        <v>0.2</v>
      </c>
      <c r="AA80" s="514">
        <v>3.6330000000000001E-2</v>
      </c>
      <c r="AB80" s="233"/>
      <c r="AC80" s="531" t="s">
        <v>423</v>
      </c>
      <c r="AD80" s="533">
        <v>7</v>
      </c>
      <c r="AE80" s="916" t="s">
        <v>424</v>
      </c>
    </row>
    <row r="81" spans="1:31" ht="15" thickBot="1" x14ac:dyDescent="0.25">
      <c r="A81" s="233"/>
      <c r="B81" s="957"/>
      <c r="C81" s="251" t="s">
        <v>146</v>
      </c>
      <c r="D81" s="263"/>
      <c r="E81" s="264" t="s">
        <v>147</v>
      </c>
      <c r="F81" s="251" t="s">
        <v>131</v>
      </c>
      <c r="G81" s="265"/>
      <c r="H81" s="254" t="s">
        <v>103</v>
      </c>
      <c r="I81" s="266" t="s">
        <v>134</v>
      </c>
      <c r="J81" s="267">
        <f>INDEX($X$68:$X$98,G80,$X$68:$X$98)</f>
        <v>0.17899999999999999</v>
      </c>
      <c r="K81" s="268">
        <f>IF(D81&gt;0,IF(G81*$J81&lt;$T80,G81*$T82,IF($D81&gt;K80,0,G81*$J81)),J83*J81)</f>
        <v>0</v>
      </c>
      <c r="L81" s="268">
        <f>IF(K83*$J81&lt;$T80,K83*$T82,IF($D81&gt;L80,0,K83*$J81))</f>
        <v>0</v>
      </c>
      <c r="M81" s="268">
        <f>IF(L83*$J81&lt;$T80,L83*$T82,IF($D81&gt;M80,0,L83*$J81))</f>
        <v>0</v>
      </c>
      <c r="N81" s="268">
        <f>IF(M83*$J81&lt;$T80,M83*$T82,IF($D81&gt;N80,0,M83*$J81))</f>
        <v>0</v>
      </c>
      <c r="O81" s="269">
        <f>IF(N83*$J81&lt;$T80,N83*$T82,IF($D81&gt;O80,0,N83*$J81))</f>
        <v>0</v>
      </c>
      <c r="P81" s="270">
        <f>IF(D81=0,G81*J81,"")</f>
        <v>0</v>
      </c>
      <c r="Q81" s="962"/>
      <c r="R81" s="965" t="s">
        <v>155</v>
      </c>
      <c r="S81" s="966"/>
      <c r="T81" s="271">
        <f>INDEX($AA$68:$AA$98,G80,$AA$68:$AA$98)</f>
        <v>3.3890000000000003E-2</v>
      </c>
      <c r="U81" s="233"/>
      <c r="W81" s="272" t="s">
        <v>166</v>
      </c>
      <c r="X81" s="260">
        <v>0.17899999999999999</v>
      </c>
      <c r="Y81" s="279">
        <v>7.1999999999999995E-2</v>
      </c>
      <c r="Z81" s="262">
        <v>0.2</v>
      </c>
      <c r="AA81" s="514">
        <v>3.3890000000000003E-2</v>
      </c>
      <c r="AB81" s="233"/>
      <c r="AC81" s="531" t="s">
        <v>425</v>
      </c>
      <c r="AD81" s="533">
        <v>7</v>
      </c>
      <c r="AE81" s="915"/>
    </row>
    <row r="82" spans="1:31" ht="15" thickBot="1" x14ac:dyDescent="0.25">
      <c r="A82" s="233"/>
      <c r="B82" s="233"/>
      <c r="C82" s="233"/>
      <c r="D82" s="226"/>
      <c r="E82" s="226"/>
      <c r="F82" s="226"/>
      <c r="G82" s="226"/>
      <c r="H82" s="240"/>
      <c r="I82" s="274" t="s">
        <v>135</v>
      </c>
      <c r="J82" s="275">
        <f>INDEX($Y$68:$Y$98,G80,$Y$68:$Y$98)</f>
        <v>6.7000000000000004E-2</v>
      </c>
      <c r="K82" s="276">
        <f>IF(OR($D$81&gt;K80,$D$81+$G$80-1&lt;K80),0,$G$81*$J$82)</f>
        <v>0</v>
      </c>
      <c r="L82" s="276">
        <f>IF(L80+1=$D81+$G80,$G81-K82-$P82,IF(AND(L80&gt;=$D81,L80&lt;$D81+$G80-1),$G81*$J82,0))</f>
        <v>0</v>
      </c>
      <c r="M82" s="276">
        <f>IF(M80+1=$D81+$G80,$G81-K82-L82-$P82,IF(AND(M80&gt;=$D81,M80&lt;$D81+$G80-1),$G81*$J82,0))</f>
        <v>0</v>
      </c>
      <c r="N82" s="276">
        <f>IF(N80+1=$D81+$G80,$G81-K82-L82-M82-$P82,IF(AND(N80&gt;=$D81,N80&lt;$D81+$G80-1),$G81*$J82,0))</f>
        <v>0</v>
      </c>
      <c r="O82" s="277">
        <f>IF(O80+1=$D81+$G80,$G81-K82-L82-M82-N82-$P82,IF(AND(O80&gt;=$D81,O80&lt;$D81+$G80-1),$G81*$J82,0))</f>
        <v>0</v>
      </c>
      <c r="P82" s="270">
        <f>IF(D81=0,G81*J82,0)</f>
        <v>0</v>
      </c>
      <c r="Q82" s="962"/>
      <c r="R82" s="967" t="s">
        <v>150</v>
      </c>
      <c r="S82" s="968"/>
      <c r="T82" s="278">
        <f>INDEX($Z$68:$Z$98,G80,$Z$68:$Z$98)</f>
        <v>0.2</v>
      </c>
      <c r="U82" s="233"/>
      <c r="W82" s="272" t="s">
        <v>167</v>
      </c>
      <c r="X82" s="260">
        <v>0.16700000000000001</v>
      </c>
      <c r="Y82" s="279">
        <v>6.7000000000000004E-2</v>
      </c>
      <c r="Z82" s="262">
        <v>0.2</v>
      </c>
      <c r="AA82" s="514">
        <v>3.2169999999999997E-2</v>
      </c>
      <c r="AB82" s="233"/>
      <c r="AC82" s="531" t="s">
        <v>426</v>
      </c>
      <c r="AD82" s="533">
        <v>7</v>
      </c>
      <c r="AE82" s="915"/>
    </row>
    <row r="83" spans="1:31" ht="15" thickBot="1" x14ac:dyDescent="0.25">
      <c r="A83" s="233"/>
      <c r="B83" s="233"/>
      <c r="C83" s="233"/>
      <c r="D83" s="226"/>
      <c r="E83" s="226"/>
      <c r="F83" s="226"/>
      <c r="G83" s="226"/>
      <c r="H83" s="240"/>
      <c r="I83" s="233"/>
      <c r="J83" s="280">
        <f>G81-P81</f>
        <v>0</v>
      </c>
      <c r="K83" s="280">
        <f>IF(D81&gt;0,G81-K81,J83-K81)</f>
        <v>0</v>
      </c>
      <c r="L83" s="280">
        <f>K83-L81</f>
        <v>0</v>
      </c>
      <c r="M83" s="280">
        <f>L83-M81</f>
        <v>0</v>
      </c>
      <c r="N83" s="280">
        <f>M83-N81</f>
        <v>0</v>
      </c>
      <c r="O83" s="280">
        <f>N83-O81</f>
        <v>0</v>
      </c>
      <c r="P83" s="233"/>
      <c r="Q83" s="281"/>
      <c r="R83" s="281"/>
      <c r="S83" s="281"/>
      <c r="T83" s="281"/>
      <c r="U83" s="233"/>
      <c r="W83" s="282" t="s">
        <v>168</v>
      </c>
      <c r="X83" s="283">
        <v>0.156</v>
      </c>
      <c r="Y83" s="284">
        <v>6.3E-2</v>
      </c>
      <c r="Z83" s="285">
        <v>0.16700000000000001</v>
      </c>
      <c r="AA83" s="515">
        <v>3.0630000000000001E-2</v>
      </c>
      <c r="AB83" s="233"/>
      <c r="AC83" s="531" t="s">
        <v>427</v>
      </c>
      <c r="AD83" s="533">
        <v>7</v>
      </c>
      <c r="AE83" s="535"/>
    </row>
    <row r="84" spans="1:31" ht="15" thickBot="1" x14ac:dyDescent="0.25">
      <c r="A84" s="233"/>
      <c r="B84" s="956" t="s">
        <v>169</v>
      </c>
      <c r="C84" s="251" t="s">
        <v>139</v>
      </c>
      <c r="D84" s="958"/>
      <c r="E84" s="959"/>
      <c r="F84" s="252" t="s">
        <v>140</v>
      </c>
      <c r="G84" s="253"/>
      <c r="H84" s="254" t="s">
        <v>141</v>
      </c>
      <c r="I84" s="960" t="s">
        <v>169</v>
      </c>
      <c r="J84" s="961"/>
      <c r="K84" s="255">
        <v>1</v>
      </c>
      <c r="L84" s="256">
        <v>2</v>
      </c>
      <c r="M84" s="256">
        <v>3</v>
      </c>
      <c r="N84" s="256">
        <v>4</v>
      </c>
      <c r="O84" s="257">
        <v>5</v>
      </c>
      <c r="P84" s="233"/>
      <c r="Q84" s="962" t="s">
        <v>143</v>
      </c>
      <c r="R84" s="963" t="s">
        <v>144</v>
      </c>
      <c r="S84" s="964"/>
      <c r="T84" s="258">
        <f>G85*T85</f>
        <v>0</v>
      </c>
      <c r="U84" s="233"/>
      <c r="W84" s="282" t="s">
        <v>170</v>
      </c>
      <c r="X84" s="283">
        <v>0.14699999999999999</v>
      </c>
      <c r="Y84" s="284">
        <v>5.8999999999999997E-2</v>
      </c>
      <c r="Z84" s="285">
        <v>0.16700000000000001</v>
      </c>
      <c r="AA84" s="515">
        <v>2.9049999999999999E-2</v>
      </c>
      <c r="AB84" s="233"/>
      <c r="AC84" s="531" t="s">
        <v>428</v>
      </c>
      <c r="AD84" s="533">
        <v>7</v>
      </c>
      <c r="AE84" s="535"/>
    </row>
    <row r="85" spans="1:31" ht="15" thickBot="1" x14ac:dyDescent="0.25">
      <c r="A85" s="233"/>
      <c r="B85" s="957"/>
      <c r="C85" s="251" t="s">
        <v>146</v>
      </c>
      <c r="D85" s="263"/>
      <c r="E85" s="264" t="s">
        <v>147</v>
      </c>
      <c r="F85" s="251" t="s">
        <v>131</v>
      </c>
      <c r="G85" s="265"/>
      <c r="H85" s="254" t="s">
        <v>103</v>
      </c>
      <c r="I85" s="266" t="s">
        <v>134</v>
      </c>
      <c r="J85" s="267">
        <f>INDEX($X$68:$X$98,G84,$X$68:$X$98)</f>
        <v>0.13900000000000001</v>
      </c>
      <c r="K85" s="268">
        <f>IF(D85&gt;0,IF(G85*$J85&lt;$T84,G85*$T86,IF($D85&gt;K84,0,G85*$J85)),J87*J85)</f>
        <v>0</v>
      </c>
      <c r="L85" s="268">
        <f>IF(K87*$J85&lt;$T84,K87*$T86,IF($D85&gt;L84,0,K87*$J85))</f>
        <v>0</v>
      </c>
      <c r="M85" s="268">
        <f>IF(L87*$J85&lt;$T84,L87*$T86,IF($D85&gt;M84,0,L87*$J85))</f>
        <v>0</v>
      </c>
      <c r="N85" s="268">
        <f>IF(M87*$J85&lt;$T84,M87*$T86,IF($D85&gt;N84,0,M87*$J85))</f>
        <v>0</v>
      </c>
      <c r="O85" s="269">
        <f>IF(N87*$J85&lt;$T84,N87*$T86,IF($D85&gt;O84,0,N87*$J85))</f>
        <v>0</v>
      </c>
      <c r="P85" s="270">
        <f>IF(D85=0,G85*J85,"")</f>
        <v>0</v>
      </c>
      <c r="Q85" s="962"/>
      <c r="R85" s="965" t="s">
        <v>155</v>
      </c>
      <c r="S85" s="966"/>
      <c r="T85" s="271">
        <f>INDEX($AA$68:$AA$98,G84,$AA$68:$AA$98)</f>
        <v>2.7570000000000001E-2</v>
      </c>
      <c r="U85" s="233"/>
      <c r="W85" s="282" t="s">
        <v>171</v>
      </c>
      <c r="X85" s="283">
        <v>0.13900000000000001</v>
      </c>
      <c r="Y85" s="284">
        <v>5.6000000000000001E-2</v>
      </c>
      <c r="Z85" s="285">
        <v>0.14299999999999999</v>
      </c>
      <c r="AA85" s="515">
        <v>2.7570000000000001E-2</v>
      </c>
      <c r="AB85" s="233"/>
      <c r="AC85" s="531" t="s">
        <v>429</v>
      </c>
      <c r="AD85" s="533">
        <v>7</v>
      </c>
      <c r="AE85" s="535"/>
    </row>
    <row r="86" spans="1:31" ht="15" thickBot="1" x14ac:dyDescent="0.25">
      <c r="A86" s="233"/>
      <c r="B86" s="233"/>
      <c r="C86" s="233"/>
      <c r="D86" s="233"/>
      <c r="E86" s="233"/>
      <c r="F86" s="233"/>
      <c r="G86" s="233"/>
      <c r="H86" s="240"/>
      <c r="I86" s="274" t="s">
        <v>135</v>
      </c>
      <c r="J86" s="275">
        <f>INDEX($Y$68:$Y$98,G84,$Y$68:$Y$98)</f>
        <v>5.2999999999999999E-2</v>
      </c>
      <c r="K86" s="276">
        <f>IF(OR($D$85&gt;K84,$D$85+$G$84-1&lt;K84),0,$G$85*$J$86)</f>
        <v>0</v>
      </c>
      <c r="L86" s="276">
        <f>IF(L84+1=$D85+$G84,$G85-K86-$P86,IF(AND(L84&gt;=$D85,L84&lt;$D85+$G84-1),$G85*$J86,0))</f>
        <v>0</v>
      </c>
      <c r="M86" s="276">
        <f>IF(M84+1=$D85+$G84,$G85-K86-L86-$P86,IF(AND(M84&gt;=$D85,M84&lt;$D85+$G84-1),$G85*$J86,0))</f>
        <v>0</v>
      </c>
      <c r="N86" s="276">
        <f>IF(N84+1=$D85+$G84,$G85-K86-L86-M86-$P86,IF(AND(N84&gt;=$D85,N84&lt;$D85+$G84-1),$G85*$J86,0))</f>
        <v>0</v>
      </c>
      <c r="O86" s="277">
        <f>IF(O84+1=$D85+$G84,$G85-K86-L86-M86-N86-$P86,IF(AND(O84&gt;=$D85,O84&lt;$D85+$G84-1),$G85*$J86,0))</f>
        <v>0</v>
      </c>
      <c r="P86" s="270">
        <f>IF(D85=0,G85*J86,0)</f>
        <v>0</v>
      </c>
      <c r="Q86" s="962"/>
      <c r="R86" s="967" t="s">
        <v>150</v>
      </c>
      <c r="S86" s="968"/>
      <c r="T86" s="278">
        <f>INDEX($Z$68:$Z$98,G84,$Z$68:$Z$98)</f>
        <v>0.14299999999999999</v>
      </c>
      <c r="U86" s="233"/>
      <c r="W86" s="282" t="s">
        <v>172</v>
      </c>
      <c r="X86" s="283">
        <v>0.13200000000000001</v>
      </c>
      <c r="Y86" s="284">
        <v>5.2999999999999999E-2</v>
      </c>
      <c r="Z86" s="285">
        <v>0.14299999999999999</v>
      </c>
      <c r="AA86" s="515">
        <v>2.6159999999999999E-2</v>
      </c>
      <c r="AB86" s="233"/>
      <c r="AC86" s="531" t="s">
        <v>430</v>
      </c>
      <c r="AD86" s="533">
        <v>7</v>
      </c>
      <c r="AE86" s="535"/>
    </row>
    <row r="87" spans="1:31" ht="15" thickBot="1" x14ac:dyDescent="0.25">
      <c r="A87" s="233"/>
      <c r="B87" s="233"/>
      <c r="C87" s="233"/>
      <c r="D87" s="233"/>
      <c r="E87" s="233"/>
      <c r="F87" s="233"/>
      <c r="G87" s="233"/>
      <c r="H87" s="233"/>
      <c r="I87" s="233"/>
      <c r="J87" s="280">
        <f>G85-P85</f>
        <v>0</v>
      </c>
      <c r="K87" s="280">
        <f>IF(D85&gt;0,G85-K85,J87-K85)</f>
        <v>0</v>
      </c>
      <c r="L87" s="280">
        <f>K87-L85</f>
        <v>0</v>
      </c>
      <c r="M87" s="280">
        <f>L87-M85</f>
        <v>0</v>
      </c>
      <c r="N87" s="280">
        <f>M87-N85</f>
        <v>0</v>
      </c>
      <c r="O87" s="280">
        <f>N87-O85</f>
        <v>0</v>
      </c>
      <c r="P87" s="233"/>
      <c r="Q87" s="233"/>
      <c r="R87" s="233"/>
      <c r="S87" s="233"/>
      <c r="T87" s="233"/>
      <c r="U87" s="233"/>
      <c r="W87" s="287" t="s">
        <v>173</v>
      </c>
      <c r="X87" s="288">
        <v>0.125</v>
      </c>
      <c r="Y87" s="289">
        <v>0.05</v>
      </c>
      <c r="Z87" s="290">
        <v>0.14299999999999999</v>
      </c>
      <c r="AA87" s="516">
        <v>2.5170000000000001E-2</v>
      </c>
      <c r="AB87" s="233"/>
      <c r="AC87" s="531" t="s">
        <v>431</v>
      </c>
      <c r="AD87" s="533">
        <v>7</v>
      </c>
      <c r="AE87" s="535"/>
    </row>
    <row r="88" spans="1:31" ht="14.25" customHeight="1" thickBot="1" x14ac:dyDescent="0.25">
      <c r="A88" s="233"/>
      <c r="B88" s="956" t="s">
        <v>174</v>
      </c>
      <c r="C88" s="251" t="s">
        <v>139</v>
      </c>
      <c r="D88" s="958"/>
      <c r="E88" s="959"/>
      <c r="F88" s="252" t="s">
        <v>140</v>
      </c>
      <c r="G88" s="253"/>
      <c r="H88" s="254" t="s">
        <v>141</v>
      </c>
      <c r="I88" s="960" t="s">
        <v>174</v>
      </c>
      <c r="J88" s="961"/>
      <c r="K88" s="255">
        <v>1</v>
      </c>
      <c r="L88" s="256">
        <v>2</v>
      </c>
      <c r="M88" s="256">
        <v>3</v>
      </c>
      <c r="N88" s="256">
        <v>4</v>
      </c>
      <c r="O88" s="257">
        <v>5</v>
      </c>
      <c r="P88" s="233"/>
      <c r="Q88" s="962" t="s">
        <v>143</v>
      </c>
      <c r="R88" s="963" t="s">
        <v>144</v>
      </c>
      <c r="S88" s="964"/>
      <c r="T88" s="258">
        <f>G89*T89</f>
        <v>0</v>
      </c>
      <c r="U88" s="233"/>
      <c r="W88" s="259" t="s">
        <v>175</v>
      </c>
      <c r="X88" s="294">
        <v>0.11899999999999999</v>
      </c>
      <c r="Y88" s="295">
        <v>4.8000000000000001E-2</v>
      </c>
      <c r="Z88" s="293">
        <v>0.125</v>
      </c>
      <c r="AA88" s="517">
        <v>2.4080000000000001E-2</v>
      </c>
      <c r="AB88" s="233"/>
      <c r="AC88" s="531" t="s">
        <v>432</v>
      </c>
      <c r="AD88" s="533">
        <v>7</v>
      </c>
      <c r="AE88" s="535"/>
    </row>
    <row r="89" spans="1:31" ht="15" thickBot="1" x14ac:dyDescent="0.25">
      <c r="A89" s="233"/>
      <c r="B89" s="957"/>
      <c r="C89" s="251" t="s">
        <v>146</v>
      </c>
      <c r="D89" s="263"/>
      <c r="E89" s="264" t="s">
        <v>147</v>
      </c>
      <c r="F89" s="251" t="s">
        <v>131</v>
      </c>
      <c r="G89" s="265"/>
      <c r="H89" s="254" t="s">
        <v>103</v>
      </c>
      <c r="I89" s="266" t="s">
        <v>134</v>
      </c>
      <c r="J89" s="267">
        <f>INDEX($X$68:$X$98,G88,$X$68:$X$98)</f>
        <v>0.114</v>
      </c>
      <c r="K89" s="268">
        <f>IF(D89&gt;0,IF(G89*$J89&lt;$T88,G89*$T90,IF($D89&gt;K88,0,G89*$J89)),J91*J89)</f>
        <v>0</v>
      </c>
      <c r="L89" s="268">
        <f>IF(K91*$J89&lt;$T88,K91*$T90,IF($D89&gt;L88,0,K91*$J89))</f>
        <v>0</v>
      </c>
      <c r="M89" s="268">
        <f>IF(L91*$J89&lt;$T88,L91*$T90,IF($D89&gt;M88,0,L91*$J89))</f>
        <v>0</v>
      </c>
      <c r="N89" s="268">
        <f>IF(M91*$J89&lt;$T88,M91*$T90,IF($D89&gt;N88,0,M91*$J89))</f>
        <v>0</v>
      </c>
      <c r="O89" s="269">
        <f>IF(N91*$J89&lt;$T88,N91*$T90,IF($D89&gt;O88,0,N91*$J89))</f>
        <v>0</v>
      </c>
      <c r="P89" s="270">
        <f>IF(D89=0,G89*J89,"")</f>
        <v>0</v>
      </c>
      <c r="Q89" s="962"/>
      <c r="R89" s="965" t="s">
        <v>155</v>
      </c>
      <c r="S89" s="966"/>
      <c r="T89" s="271">
        <f>INDEX($AA$68:$AA$98,G88,$AA$68:$AA$98)</f>
        <v>2.2960000000000001E-2</v>
      </c>
      <c r="U89" s="233"/>
      <c r="W89" s="272" t="s">
        <v>176</v>
      </c>
      <c r="X89" s="296">
        <v>0.114</v>
      </c>
      <c r="Y89" s="261">
        <v>4.5999999999999999E-2</v>
      </c>
      <c r="Z89" s="262">
        <v>0.125</v>
      </c>
      <c r="AA89" s="514">
        <v>2.2960000000000001E-2</v>
      </c>
      <c r="AB89" s="233"/>
      <c r="AC89" s="531" t="s">
        <v>433</v>
      </c>
      <c r="AD89" s="533">
        <v>7</v>
      </c>
      <c r="AE89" s="535"/>
    </row>
    <row r="90" spans="1:31" ht="15" thickBot="1" x14ac:dyDescent="0.25">
      <c r="A90" s="233"/>
      <c r="B90" s="233"/>
      <c r="C90" s="226"/>
      <c r="D90" s="226"/>
      <c r="E90" s="226"/>
      <c r="F90" s="226"/>
      <c r="G90" s="226"/>
      <c r="H90" s="240"/>
      <c r="I90" s="274" t="s">
        <v>135</v>
      </c>
      <c r="J90" s="275">
        <f>INDEX($Y$68:$Y$98,G88,$Y$68:$Y$98)</f>
        <v>4.3999999999999997E-2</v>
      </c>
      <c r="K90" s="276">
        <f>IF(OR($D$89&gt;K88,$D$89+$G$88-1&lt;K88),0,$G$89*$J$90)</f>
        <v>0</v>
      </c>
      <c r="L90" s="276">
        <f>IF(L88+1=$D89+$G88,$G89-K90-$P90,IF(AND(L88&gt;=$D89,L88&lt;$D89+$G88-1),$G89*$J90,0))</f>
        <v>0</v>
      </c>
      <c r="M90" s="276">
        <f>IF(M88+1=$D89+$G88,$G89-K90-L90-$P90,IF(AND(M88&gt;=$D89,M88&lt;$D89+$G88-1),$G89*$J90,0))</f>
        <v>0</v>
      </c>
      <c r="N90" s="276">
        <f>IF(N88+1=$D89+$G88,$G89-K90-L90-M90-$P90,IF(AND(N88&gt;=$D89,N88&lt;$D89+$G88-1),$G89*$J90,0))</f>
        <v>0</v>
      </c>
      <c r="O90" s="277">
        <f>IF(O88+1=$D89+$G88,$G89-K90-L90-M90-N90-$P90,IF(AND(O88&gt;=$D89,O88&lt;$D89+$G88-1),$G89*$J90,0))</f>
        <v>0</v>
      </c>
      <c r="P90" s="270">
        <f>IF(D89=0,G89*J90,0)</f>
        <v>0</v>
      </c>
      <c r="Q90" s="962"/>
      <c r="R90" s="967" t="s">
        <v>150</v>
      </c>
      <c r="S90" s="968"/>
      <c r="T90" s="278">
        <f>INDEX($Z$68:$Z$98,G88,$Z$68:$Z$98)</f>
        <v>0.112</v>
      </c>
      <c r="U90" s="233"/>
      <c r="W90" s="272" t="s">
        <v>177</v>
      </c>
      <c r="X90" s="296">
        <v>0.109</v>
      </c>
      <c r="Y90" s="261">
        <v>4.3999999999999997E-2</v>
      </c>
      <c r="Z90" s="262">
        <v>0.112</v>
      </c>
      <c r="AA90" s="514">
        <v>2.2259999999999999E-2</v>
      </c>
      <c r="AB90" s="233"/>
      <c r="AC90" s="531" t="s">
        <v>434</v>
      </c>
      <c r="AD90" s="533">
        <v>7</v>
      </c>
      <c r="AE90" s="535"/>
    </row>
    <row r="91" spans="1:31" ht="15" thickBot="1" x14ac:dyDescent="0.25">
      <c r="A91" s="233"/>
      <c r="B91" s="233"/>
      <c r="C91" s="233"/>
      <c r="D91" s="226"/>
      <c r="E91" s="226"/>
      <c r="F91" s="226"/>
      <c r="G91" s="226"/>
      <c r="H91" s="240"/>
      <c r="I91" s="233"/>
      <c r="J91" s="280">
        <f>G89-P89</f>
        <v>0</v>
      </c>
      <c r="K91" s="280">
        <f>IF(D89&gt;0,G89-K89,J91-K89)</f>
        <v>0</v>
      </c>
      <c r="L91" s="280">
        <f>K91-L89</f>
        <v>0</v>
      </c>
      <c r="M91" s="280">
        <f>L91-M89</f>
        <v>0</v>
      </c>
      <c r="N91" s="280">
        <f>M91-N89</f>
        <v>0</v>
      </c>
      <c r="O91" s="280">
        <f>N91-O89</f>
        <v>0</v>
      </c>
      <c r="P91" s="233"/>
      <c r="Q91" s="281"/>
      <c r="R91" s="281"/>
      <c r="S91" s="281"/>
      <c r="T91" s="281"/>
      <c r="U91" s="233"/>
      <c r="W91" s="272" t="s">
        <v>178</v>
      </c>
      <c r="X91" s="296">
        <v>0.104</v>
      </c>
      <c r="Y91" s="261">
        <v>4.2000000000000003E-2</v>
      </c>
      <c r="Z91" s="262">
        <v>0.112</v>
      </c>
      <c r="AA91" s="514">
        <v>2.1569999999999999E-2</v>
      </c>
      <c r="AB91" s="233"/>
      <c r="AC91" s="531" t="s">
        <v>435</v>
      </c>
      <c r="AD91" s="533">
        <v>7</v>
      </c>
      <c r="AE91" s="535"/>
    </row>
    <row r="92" spans="1:31" ht="15" thickBot="1" x14ac:dyDescent="0.25">
      <c r="A92" s="233"/>
      <c r="B92" s="956" t="s">
        <v>179</v>
      </c>
      <c r="C92" s="251" t="s">
        <v>139</v>
      </c>
      <c r="D92" s="958"/>
      <c r="E92" s="959"/>
      <c r="F92" s="252" t="s">
        <v>140</v>
      </c>
      <c r="G92" s="253"/>
      <c r="H92" s="254" t="s">
        <v>141</v>
      </c>
      <c r="I92" s="960" t="s">
        <v>179</v>
      </c>
      <c r="J92" s="961"/>
      <c r="K92" s="255">
        <v>1</v>
      </c>
      <c r="L92" s="256">
        <v>2</v>
      </c>
      <c r="M92" s="256">
        <v>3</v>
      </c>
      <c r="N92" s="256">
        <v>4</v>
      </c>
      <c r="O92" s="257">
        <v>5</v>
      </c>
      <c r="P92" s="233"/>
      <c r="Q92" s="962" t="s">
        <v>143</v>
      </c>
      <c r="R92" s="963" t="s">
        <v>144</v>
      </c>
      <c r="S92" s="964"/>
      <c r="T92" s="258">
        <f>G93*T93</f>
        <v>0</v>
      </c>
      <c r="U92" s="233"/>
      <c r="W92" s="272" t="s">
        <v>180</v>
      </c>
      <c r="X92" s="296">
        <v>0.1</v>
      </c>
      <c r="Y92" s="261">
        <v>0.04</v>
      </c>
      <c r="Z92" s="262">
        <v>0.112</v>
      </c>
      <c r="AA92" s="514">
        <v>2.0580000000000001E-2</v>
      </c>
      <c r="AB92" s="233"/>
      <c r="AC92" s="531" t="s">
        <v>436</v>
      </c>
      <c r="AD92" s="533">
        <v>7</v>
      </c>
      <c r="AE92" s="535"/>
    </row>
    <row r="93" spans="1:31" ht="14.25" customHeight="1" thickBot="1" x14ac:dyDescent="0.25">
      <c r="A93" s="233"/>
      <c r="B93" s="957"/>
      <c r="C93" s="251" t="s">
        <v>146</v>
      </c>
      <c r="D93" s="263"/>
      <c r="E93" s="264" t="s">
        <v>147</v>
      </c>
      <c r="F93" s="251" t="s">
        <v>131</v>
      </c>
      <c r="G93" s="265"/>
      <c r="H93" s="254" t="s">
        <v>103</v>
      </c>
      <c r="I93" s="266" t="s">
        <v>134</v>
      </c>
      <c r="J93" s="267">
        <f>INDEX($X$68:$X$98,G92,$X$68:$X$98)</f>
        <v>9.6000000000000002E-2</v>
      </c>
      <c r="K93" s="268">
        <f>IF(D93&gt;0,IF(G93*$J93&lt;$T92,G93*$T94,IF($D93&gt;K92,0,G93*$J93)),J95*J93)</f>
        <v>0</v>
      </c>
      <c r="L93" s="268">
        <f>IF(K95*$J93&lt;$T92,K95*$T94,IF($D93&gt;L92,0,K95*$J93))</f>
        <v>0</v>
      </c>
      <c r="M93" s="268">
        <f>IF(L95*$J93&lt;$T92,L95*$T94,IF($D93&gt;M92,0,L95*$J93))</f>
        <v>0</v>
      </c>
      <c r="N93" s="268">
        <f>IF(M95*$J93&lt;$T92,M95*$T94,IF($D93&gt;N92,0,M95*$J93))</f>
        <v>0</v>
      </c>
      <c r="O93" s="269">
        <f>IF(N95*$J93&lt;$T92,N95*$T94,IF($D93&gt;O92,0,N95*$J93))</f>
        <v>0</v>
      </c>
      <c r="P93" s="270">
        <f>IF(D93=0,G93*J93,"")</f>
        <v>0</v>
      </c>
      <c r="Q93" s="962"/>
      <c r="R93" s="965" t="s">
        <v>155</v>
      </c>
      <c r="S93" s="966"/>
      <c r="T93" s="271">
        <f>INDEX($AA$68:$AA$98,G92,$AA$68:$AA$98)</f>
        <v>1.9890000000000001E-2</v>
      </c>
      <c r="U93" s="233"/>
      <c r="W93" s="282" t="s">
        <v>181</v>
      </c>
      <c r="X93" s="279">
        <v>9.6000000000000002E-2</v>
      </c>
      <c r="Y93" s="286">
        <v>3.9E-2</v>
      </c>
      <c r="Z93" s="285">
        <v>0.1</v>
      </c>
      <c r="AA93" s="515">
        <v>1.9890000000000001E-2</v>
      </c>
      <c r="AB93" s="233"/>
      <c r="AC93" s="531" t="s">
        <v>437</v>
      </c>
      <c r="AD93" s="533">
        <v>7</v>
      </c>
      <c r="AE93" s="535"/>
    </row>
    <row r="94" spans="1:31" ht="15" thickBot="1" x14ac:dyDescent="0.25">
      <c r="A94" s="233"/>
      <c r="B94" s="233"/>
      <c r="C94" s="233"/>
      <c r="D94" s="233"/>
      <c r="E94" s="233"/>
      <c r="F94" s="233"/>
      <c r="G94" s="233"/>
      <c r="H94" s="240"/>
      <c r="I94" s="274" t="s">
        <v>135</v>
      </c>
      <c r="J94" s="275">
        <f>INDEX($Y$68:$Y$98,G92,$Y$68:$Y$98)</f>
        <v>3.7999999999999999E-2</v>
      </c>
      <c r="K94" s="276">
        <f>IF(OR($D$93&gt;K92,$D$93+$G$92-1&lt;K92),0,$G$93*$J$94)</f>
        <v>0</v>
      </c>
      <c r="L94" s="276">
        <f>IF(L92+1=$D93+$G92,$G93-K94-$P94,IF(AND(L92&gt;=$D93,L92&lt;$D93+$G92-1),$G93*$J94,0))</f>
        <v>0</v>
      </c>
      <c r="M94" s="276">
        <f>IF(M92+1=$D93+$G92,$G93-K94-L94-$P94,IF(AND(M92&gt;=$D93,M92&lt;$D93+$G92-1),$G93*$J94,0))</f>
        <v>0</v>
      </c>
      <c r="N94" s="276">
        <f>IF(N92+1=$D93+$G92,$G93-K94-L94-M94-$P94,IF(AND(N92&gt;=$D93,N92&lt;$D93+$G92-1),$G93*$J94,0))</f>
        <v>0</v>
      </c>
      <c r="O94" s="277">
        <f>IF(O92+1=$D93+$G92,$G93-K94-L94-M94-N94-$P94,IF(AND(O92&gt;=$D93,O92&lt;$D93+$G92-1),$G93*$J94,0))</f>
        <v>0</v>
      </c>
      <c r="P94" s="270">
        <f>IF(D93=0,G93*J94,0)</f>
        <v>0</v>
      </c>
      <c r="Q94" s="962"/>
      <c r="R94" s="967" t="s">
        <v>150</v>
      </c>
      <c r="S94" s="968"/>
      <c r="T94" s="278">
        <f>INDEX($Z$68:$Z$98,G92,$Z$68:$Z$98)</f>
        <v>0.1</v>
      </c>
      <c r="U94" s="233"/>
      <c r="W94" s="282" t="s">
        <v>182</v>
      </c>
      <c r="X94" s="279">
        <v>9.2999999999999999E-2</v>
      </c>
      <c r="Y94" s="284">
        <v>3.7999999999999999E-2</v>
      </c>
      <c r="Z94" s="285">
        <v>0.1</v>
      </c>
      <c r="AA94" s="515">
        <v>1.9019999999999999E-2</v>
      </c>
      <c r="AB94" s="233"/>
      <c r="AC94" s="537" t="s">
        <v>438</v>
      </c>
      <c r="AD94" s="538">
        <v>4</v>
      </c>
      <c r="AE94" s="539"/>
    </row>
    <row r="95" spans="1:31" ht="13.8" thickBot="1" x14ac:dyDescent="0.25">
      <c r="A95" s="233"/>
      <c r="B95" s="233"/>
      <c r="C95" s="233"/>
      <c r="D95" s="233"/>
      <c r="E95" s="233"/>
      <c r="F95" s="233"/>
      <c r="G95" s="233"/>
      <c r="H95" s="233"/>
      <c r="I95" s="233"/>
      <c r="J95" s="280">
        <f>G93-P93</f>
        <v>0</v>
      </c>
      <c r="K95" s="280">
        <f>IF(D93&gt;0,G93-K93,J95-K93)</f>
        <v>0</v>
      </c>
      <c r="L95" s="280">
        <f>K95-L93</f>
        <v>0</v>
      </c>
      <c r="M95" s="280">
        <f>L95-M93</f>
        <v>0</v>
      </c>
      <c r="N95" s="280">
        <f>M95-N93</f>
        <v>0</v>
      </c>
      <c r="O95" s="280">
        <f>N95-O93</f>
        <v>0</v>
      </c>
      <c r="P95" s="233"/>
      <c r="Q95" s="233"/>
      <c r="R95" s="233"/>
      <c r="S95" s="233"/>
      <c r="T95" s="233"/>
      <c r="U95" s="233"/>
      <c r="W95" s="282" t="s">
        <v>183</v>
      </c>
      <c r="X95" s="279">
        <v>8.8999999999999996E-2</v>
      </c>
      <c r="Y95" s="286">
        <v>3.5999999999999997E-2</v>
      </c>
      <c r="Z95" s="285">
        <v>9.0999999999999998E-2</v>
      </c>
      <c r="AA95" s="515">
        <v>1.866E-2</v>
      </c>
      <c r="AB95" s="233"/>
    </row>
    <row r="96" spans="1:31" ht="13.8" thickBot="1" x14ac:dyDescent="0.25">
      <c r="A96" s="233"/>
      <c r="B96" s="956" t="s">
        <v>184</v>
      </c>
      <c r="C96" s="251" t="s">
        <v>139</v>
      </c>
      <c r="D96" s="958"/>
      <c r="E96" s="959"/>
      <c r="F96" s="252" t="s">
        <v>140</v>
      </c>
      <c r="G96" s="253"/>
      <c r="H96" s="254" t="s">
        <v>141</v>
      </c>
      <c r="I96" s="960" t="s">
        <v>184</v>
      </c>
      <c r="J96" s="961"/>
      <c r="K96" s="255">
        <v>1</v>
      </c>
      <c r="L96" s="256">
        <v>2</v>
      </c>
      <c r="M96" s="256">
        <v>3</v>
      </c>
      <c r="N96" s="256">
        <v>4</v>
      </c>
      <c r="O96" s="257">
        <v>5</v>
      </c>
      <c r="P96" s="233"/>
      <c r="Q96" s="962" t="s">
        <v>143</v>
      </c>
      <c r="R96" s="963" t="s">
        <v>144</v>
      </c>
      <c r="S96" s="964"/>
      <c r="T96" s="258">
        <f>G97*T97</f>
        <v>0</v>
      </c>
      <c r="U96" s="233"/>
      <c r="W96" s="282" t="s">
        <v>185</v>
      </c>
      <c r="X96" s="279">
        <v>8.5999999999999993E-2</v>
      </c>
      <c r="Y96" s="286">
        <v>3.5000000000000003E-2</v>
      </c>
      <c r="Z96" s="285">
        <v>9.0999999999999998E-2</v>
      </c>
      <c r="AA96" s="515">
        <v>1.8030000000000001E-2</v>
      </c>
      <c r="AB96" s="233"/>
    </row>
    <row r="97" spans="1:28" ht="13.8" thickBot="1" x14ac:dyDescent="0.25">
      <c r="A97" s="233"/>
      <c r="B97" s="957"/>
      <c r="C97" s="251" t="s">
        <v>146</v>
      </c>
      <c r="D97" s="263"/>
      <c r="E97" s="264" t="s">
        <v>147</v>
      </c>
      <c r="F97" s="251" t="s">
        <v>131</v>
      </c>
      <c r="G97" s="265"/>
      <c r="H97" s="254" t="s">
        <v>103</v>
      </c>
      <c r="I97" s="266" t="s">
        <v>134</v>
      </c>
      <c r="J97" s="267">
        <f>INDEX($X$68:$X$97,G96,$X$68:$X$97)</f>
        <v>8.3000000000000004E-2</v>
      </c>
      <c r="K97" s="268">
        <f>IF(D97&gt;0,IF(G97*$J97&lt;$T96,G97*$T98,IF($D97&gt;K96,0,G97*$J97)),J99*J97)</f>
        <v>0</v>
      </c>
      <c r="L97" s="268">
        <f>IF(K99*$J97&lt;$T96,K99*$T98,IF($D97&gt;L96,0,K99*$J97))</f>
        <v>0</v>
      </c>
      <c r="M97" s="268">
        <f>IF(L99*$J97&lt;$T96,L99*$T98,IF($D97&gt;M96,0,L99*$J97))</f>
        <v>0</v>
      </c>
      <c r="N97" s="268">
        <f>IF(M99*$J97&lt;$T96,M99*$T98,IF($D97&gt;N96,0,M99*$J97))</f>
        <v>0</v>
      </c>
      <c r="O97" s="269">
        <f>IF(N99*$J97&lt;$T96,N99*$T98,IF($D97&gt;O96,0,N99*$J97))</f>
        <v>0</v>
      </c>
      <c r="P97" s="270">
        <f>IF(D97=0,G97*J97,"")</f>
        <v>0</v>
      </c>
      <c r="Q97" s="962"/>
      <c r="R97" s="965" t="s">
        <v>155</v>
      </c>
      <c r="S97" s="966"/>
      <c r="T97" s="271">
        <f>INDEX($AA$68:$AA$97,G96,$AA$68:$AA$97)</f>
        <v>1.7659999999999999E-2</v>
      </c>
      <c r="U97" s="233"/>
      <c r="W97" s="287" t="s">
        <v>186</v>
      </c>
      <c r="X97" s="297">
        <v>8.3000000000000004E-2</v>
      </c>
      <c r="Y97" s="289">
        <v>3.4000000000000002E-2</v>
      </c>
      <c r="Z97" s="290">
        <v>8.4000000000000005E-2</v>
      </c>
      <c r="AA97" s="516">
        <v>1.7659999999999999E-2</v>
      </c>
      <c r="AB97" s="233"/>
    </row>
    <row r="98" spans="1:28" ht="13.8" thickBot="1" x14ac:dyDescent="0.25">
      <c r="A98" s="233"/>
      <c r="B98" s="233"/>
      <c r="C98" s="233"/>
      <c r="D98" s="233"/>
      <c r="E98" s="233"/>
      <c r="F98" s="233"/>
      <c r="G98" s="233"/>
      <c r="H98" s="240"/>
      <c r="I98" s="274" t="s">
        <v>135</v>
      </c>
      <c r="J98" s="275">
        <f>INDEX($Y$68:$Y$98,G96,$Y$68:$Y$98)</f>
        <v>3.3000000000000002E-2</v>
      </c>
      <c r="K98" s="276">
        <f>IF(OR($D$97&gt;K96,$D$97+$G$96-1&lt;K96),0,$G$97*$J$98)</f>
        <v>0</v>
      </c>
      <c r="L98" s="276">
        <f>IF(L96+1=$D97+$G96,$G97-K98-$P98,IF(AND(L96&gt;=$D97,L96&lt;$D97+$G96-1),$G97*$J98,0))</f>
        <v>0</v>
      </c>
      <c r="M98" s="276">
        <f>IF(M96+1=$D97+$G96,$G97-K98-L98-$P98,IF(AND(M96&gt;=$D97,M96&lt;$D97+$G96-1),$G97*$J98,0))</f>
        <v>0</v>
      </c>
      <c r="N98" s="276">
        <f>IF(N96+1=$D97+$G96,$G97-K98-L98-M98-$P98,IF(AND(N96&gt;=$D97,N96&lt;$D97+$G96-1),$G97*$J98,0))</f>
        <v>0</v>
      </c>
      <c r="O98" s="277">
        <f>IF(O96+1=$D97+$G96,$G97-K98-L98-M98-N98-$P98,IF(AND(O96&gt;=$D97,O96&lt;$D97+$G96-1),$G97*$J98,0))</f>
        <v>0</v>
      </c>
      <c r="P98" s="270">
        <f>IF(D97=0,G97*J98,0)</f>
        <v>0</v>
      </c>
      <c r="Q98" s="962"/>
      <c r="R98" s="967" t="s">
        <v>150</v>
      </c>
      <c r="S98" s="968"/>
      <c r="T98" s="278">
        <f>INDEX($Z$68:$Z$98,G96,$Z$68:$Z$98)</f>
        <v>8.4000000000000005E-2</v>
      </c>
      <c r="U98" s="233"/>
      <c r="W98" s="259" t="s">
        <v>187</v>
      </c>
      <c r="X98" s="298">
        <v>8.1000000000000003E-2</v>
      </c>
      <c r="Y98" s="295">
        <v>3.3000000000000002E-2</v>
      </c>
      <c r="Z98" s="293">
        <v>8.4000000000000005E-2</v>
      </c>
      <c r="AA98" s="517">
        <v>1.6879999999999999E-2</v>
      </c>
      <c r="AB98" s="233"/>
    </row>
    <row r="99" spans="1:28" ht="13.8" thickBot="1" x14ac:dyDescent="0.25">
      <c r="A99" s="233"/>
      <c r="B99" s="233"/>
      <c r="C99" s="233"/>
      <c r="D99" s="233"/>
      <c r="E99" s="233"/>
      <c r="F99" s="233"/>
      <c r="G99" s="233"/>
      <c r="H99" s="233"/>
      <c r="I99" s="233"/>
      <c r="J99" s="280">
        <f>G97-P97</f>
        <v>0</v>
      </c>
      <c r="K99" s="280">
        <f>IF(D97&gt;0,G97-K97,J99-K97)</f>
        <v>0</v>
      </c>
      <c r="L99" s="280">
        <f>K99-L97</f>
        <v>0</v>
      </c>
      <c r="M99" s="280">
        <f>L99-M97</f>
        <v>0</v>
      </c>
      <c r="N99" s="280">
        <f>M99-N97</f>
        <v>0</v>
      </c>
      <c r="O99" s="280">
        <f>N99-O97</f>
        <v>0</v>
      </c>
      <c r="P99" s="233"/>
      <c r="Q99" s="233"/>
      <c r="R99" s="233"/>
      <c r="S99" s="233"/>
      <c r="T99" s="233"/>
      <c r="U99" s="233"/>
      <c r="W99" s="272" t="s">
        <v>188</v>
      </c>
      <c r="X99" s="286">
        <v>7.8E-2</v>
      </c>
      <c r="Y99" s="261">
        <v>3.2000000000000001E-2</v>
      </c>
      <c r="Z99" s="262">
        <v>8.4000000000000005E-2</v>
      </c>
      <c r="AA99" s="514">
        <v>1.6549999999999999E-2</v>
      </c>
      <c r="AB99" s="233"/>
    </row>
    <row r="100" spans="1:28" ht="13.8" thickBot="1" x14ac:dyDescent="0.25">
      <c r="A100" s="233"/>
      <c r="B100" s="956" t="s">
        <v>189</v>
      </c>
      <c r="C100" s="251" t="s">
        <v>139</v>
      </c>
      <c r="D100" s="958"/>
      <c r="E100" s="959"/>
      <c r="F100" s="252" t="s">
        <v>140</v>
      </c>
      <c r="G100" s="253"/>
      <c r="H100" s="254" t="s">
        <v>141</v>
      </c>
      <c r="I100" s="960" t="s">
        <v>189</v>
      </c>
      <c r="J100" s="961"/>
      <c r="K100" s="255">
        <v>1</v>
      </c>
      <c r="L100" s="256">
        <v>2</v>
      </c>
      <c r="M100" s="256">
        <v>3</v>
      </c>
      <c r="N100" s="256">
        <v>4</v>
      </c>
      <c r="O100" s="257">
        <v>5</v>
      </c>
      <c r="P100" s="233"/>
      <c r="Q100" s="962" t="s">
        <v>143</v>
      </c>
      <c r="R100" s="963" t="s">
        <v>144</v>
      </c>
      <c r="S100" s="964"/>
      <c r="T100" s="258">
        <f>G101*T101</f>
        <v>0</v>
      </c>
      <c r="U100" s="233"/>
      <c r="W100" s="272" t="s">
        <v>190</v>
      </c>
      <c r="X100" s="286">
        <v>7.5999999999999998E-2</v>
      </c>
      <c r="Y100" s="261">
        <v>3.1E-2</v>
      </c>
      <c r="Z100" s="262">
        <v>7.6999999999999999E-2</v>
      </c>
      <c r="AA100" s="514">
        <v>1.585E-2</v>
      </c>
      <c r="AB100" s="233"/>
    </row>
    <row r="101" spans="1:28" ht="13.8" thickBot="1" x14ac:dyDescent="0.25">
      <c r="A101" s="233"/>
      <c r="B101" s="957"/>
      <c r="C101" s="251" t="s">
        <v>146</v>
      </c>
      <c r="D101" s="263"/>
      <c r="E101" s="264" t="s">
        <v>147</v>
      </c>
      <c r="F101" s="251" t="s">
        <v>131</v>
      </c>
      <c r="G101" s="265"/>
      <c r="H101" s="254" t="s">
        <v>103</v>
      </c>
      <c r="I101" s="266" t="s">
        <v>134</v>
      </c>
      <c r="J101" s="267">
        <f>INDEX($X$68:$X$101,G100,$X$68:$X$101)</f>
        <v>7.3999999999999996E-2</v>
      </c>
      <c r="K101" s="268">
        <f>IF(D101&gt;0,IF(G101*$J101&lt;$T100,G101*$T102,IF($D101&gt;K100,0,G101*$J101)),J103*J101)</f>
        <v>0</v>
      </c>
      <c r="L101" s="268">
        <f>IF(K103*$J101&lt;$T100,K103*$T102,IF($D101&gt;L100,0,K103*$J101))</f>
        <v>0</v>
      </c>
      <c r="M101" s="268">
        <f>IF(L103*$J101&lt;$T100,L103*$T102,IF($D101&gt;M100,0,L103*$J101))</f>
        <v>0</v>
      </c>
      <c r="N101" s="268">
        <f>IF(M103*$J101&lt;$T100,M103*$T102,IF($D101&gt;N100,0,M103*$J101))</f>
        <v>0</v>
      </c>
      <c r="O101" s="269">
        <f>IF(N103*$J101&lt;$T100,N103*$T102,IF($D101&gt;O100,0,N103*$J101))</f>
        <v>0</v>
      </c>
      <c r="P101" s="270">
        <f>IF(D101=0,G101*J101,"")</f>
        <v>0</v>
      </c>
      <c r="Q101" s="962"/>
      <c r="R101" s="965" t="s">
        <v>155</v>
      </c>
      <c r="S101" s="966"/>
      <c r="T101" s="271">
        <f>INDEX($AA$68:$AA$101,G100,$AA$68:$AA$101)</f>
        <v>1.532E-2</v>
      </c>
      <c r="U101" s="233"/>
      <c r="W101" s="272" t="s">
        <v>191</v>
      </c>
      <c r="X101" s="286">
        <v>7.3999999999999996E-2</v>
      </c>
      <c r="Y101" s="261">
        <v>0.03</v>
      </c>
      <c r="Z101" s="262">
        <v>7.6999999999999999E-2</v>
      </c>
      <c r="AA101" s="514">
        <v>1.532E-2</v>
      </c>
      <c r="AB101" s="233"/>
    </row>
    <row r="102" spans="1:28" ht="13.8" thickBot="1" x14ac:dyDescent="0.25">
      <c r="A102" s="233"/>
      <c r="B102" s="233"/>
      <c r="C102" s="233"/>
      <c r="D102" s="226"/>
      <c r="E102" s="226"/>
      <c r="F102" s="226"/>
      <c r="G102" s="226"/>
      <c r="H102" s="240"/>
      <c r="I102" s="274" t="s">
        <v>135</v>
      </c>
      <c r="J102" s="275">
        <f>INDEX($Y$68:$Y$102,G100,$Y$68:$Y$102)</f>
        <v>2.9000000000000001E-2</v>
      </c>
      <c r="K102" s="276">
        <f>IF(OR($D$101&gt;K100,$D$101+$G$100-1&lt;K100),0,$G$101*$J$102)</f>
        <v>0</v>
      </c>
      <c r="L102" s="276">
        <f>IF(L100+1=$D101+$G100,$G101-K102-$P102,IF(AND(L100&gt;=$D101,L100&lt;$D101+$G100-1),$G101*$J102,0))</f>
        <v>0</v>
      </c>
      <c r="M102" s="276">
        <f>IF(M100+1=$D101+$G100,$G101-K102-L102-$P102,IF(AND(M100&gt;=$D101,M100&lt;$D101+$G100-1),$G101*$J102,0))</f>
        <v>0</v>
      </c>
      <c r="N102" s="276">
        <f>IF(N100+1=$D101+$G100,$G101-K102-L102-M102-$P102,IF(AND(N100&gt;=$D101,N100&lt;$D101+$G100-1),$G101*$J102,0))</f>
        <v>0</v>
      </c>
      <c r="O102" s="277">
        <f>IF(O100+1=$D101+$G100,$G101-K102-L102-M102-N102-$P102,IF(AND(O100&gt;=$D101,O100&lt;$D101+$G100-1),$G101*$J102,0))</f>
        <v>0</v>
      </c>
      <c r="P102" s="270">
        <f>IF(D101=0,G101*J102,0)</f>
        <v>0</v>
      </c>
      <c r="Q102" s="962"/>
      <c r="R102" s="967" t="s">
        <v>150</v>
      </c>
      <c r="S102" s="968"/>
      <c r="T102" s="278">
        <f>INDEX($Z$68:$Z$102,G100,$Z$68:$Z$102)</f>
        <v>7.1999999999999995E-2</v>
      </c>
      <c r="U102" s="233"/>
      <c r="W102" s="272" t="s">
        <v>192</v>
      </c>
      <c r="X102" s="286">
        <v>7.0999999999999994E-2</v>
      </c>
      <c r="Y102" s="261">
        <v>2.9000000000000001E-2</v>
      </c>
      <c r="Z102" s="262">
        <v>7.1999999999999995E-2</v>
      </c>
      <c r="AA102" s="514">
        <v>1.532E-2</v>
      </c>
      <c r="AB102" s="233"/>
    </row>
    <row r="103" spans="1:28" ht="13.8" thickBot="1" x14ac:dyDescent="0.25">
      <c r="A103" s="233"/>
      <c r="B103" s="233"/>
      <c r="C103" s="233"/>
      <c r="D103" s="226"/>
      <c r="E103" s="226"/>
      <c r="F103" s="226"/>
      <c r="G103" s="226"/>
      <c r="H103" s="240"/>
      <c r="I103" s="233"/>
      <c r="J103" s="280">
        <f>G101-P101</f>
        <v>0</v>
      </c>
      <c r="K103" s="280">
        <f>IF(D101&gt;0,G101-K101,J103-K101)</f>
        <v>0</v>
      </c>
      <c r="L103" s="280">
        <f>K103-L101</f>
        <v>0</v>
      </c>
      <c r="M103" s="280">
        <f>L103-M101</f>
        <v>0</v>
      </c>
      <c r="N103" s="280">
        <f>M103-N101</f>
        <v>0</v>
      </c>
      <c r="O103" s="280">
        <f>N103-O101</f>
        <v>0</v>
      </c>
      <c r="P103" s="233"/>
      <c r="Q103" s="281"/>
      <c r="R103" s="281"/>
      <c r="S103" s="281"/>
      <c r="T103" s="281"/>
      <c r="U103" s="233"/>
      <c r="W103" s="282" t="s">
        <v>193</v>
      </c>
      <c r="X103" s="261">
        <v>6.9000000000000006E-2</v>
      </c>
      <c r="Y103" s="286">
        <v>2.8000000000000001E-2</v>
      </c>
      <c r="Z103" s="285">
        <v>7.1999999999999995E-2</v>
      </c>
      <c r="AA103" s="515">
        <v>1.494E-2</v>
      </c>
      <c r="AB103" s="233"/>
    </row>
    <row r="104" spans="1:28" ht="13.8" thickBot="1" x14ac:dyDescent="0.25">
      <c r="A104" s="233"/>
      <c r="B104" s="956" t="s">
        <v>194</v>
      </c>
      <c r="C104" s="251" t="s">
        <v>139</v>
      </c>
      <c r="D104" s="958"/>
      <c r="E104" s="959"/>
      <c r="F104" s="252" t="s">
        <v>140</v>
      </c>
      <c r="G104" s="253"/>
      <c r="H104" s="254" t="s">
        <v>141</v>
      </c>
      <c r="I104" s="960" t="s">
        <v>194</v>
      </c>
      <c r="J104" s="961"/>
      <c r="K104" s="255">
        <v>1</v>
      </c>
      <c r="L104" s="256">
        <v>2</v>
      </c>
      <c r="M104" s="256">
        <v>3</v>
      </c>
      <c r="N104" s="256">
        <v>4</v>
      </c>
      <c r="O104" s="257">
        <v>5</v>
      </c>
      <c r="P104" s="233"/>
      <c r="Q104" s="962" t="s">
        <v>143</v>
      </c>
      <c r="R104" s="963" t="s">
        <v>144</v>
      </c>
      <c r="S104" s="964"/>
      <c r="T104" s="258">
        <f>G105*T105</f>
        <v>0</v>
      </c>
      <c r="U104" s="233"/>
      <c r="W104" s="282" t="s">
        <v>195</v>
      </c>
      <c r="X104" s="261">
        <v>6.8000000000000005E-2</v>
      </c>
      <c r="Y104" s="286">
        <v>2.7E-2</v>
      </c>
      <c r="Z104" s="285">
        <v>7.1999999999999995E-2</v>
      </c>
      <c r="AA104" s="515">
        <v>1.4250000000000001E-2</v>
      </c>
      <c r="AB104" s="233"/>
    </row>
    <row r="105" spans="1:28" ht="13.8" thickBot="1" x14ac:dyDescent="0.25">
      <c r="A105" s="233"/>
      <c r="B105" s="957"/>
      <c r="C105" s="251" t="s">
        <v>146</v>
      </c>
      <c r="D105" s="263"/>
      <c r="E105" s="264" t="s">
        <v>147</v>
      </c>
      <c r="F105" s="251" t="s">
        <v>131</v>
      </c>
      <c r="G105" s="265"/>
      <c r="H105" s="254" t="s">
        <v>103</v>
      </c>
      <c r="I105" s="266" t="s">
        <v>134</v>
      </c>
      <c r="J105" s="267">
        <f>INDEX($X$68:$X$105,G104,$X$68:$X$105)</f>
        <v>6.6000000000000003E-2</v>
      </c>
      <c r="K105" s="268">
        <f>IF(D105&gt;0,IF(G105*$J105&lt;$T104,G105*$T106,IF($D105&gt;K104,0,G105*$J105)),J107*J105)</f>
        <v>0</v>
      </c>
      <c r="L105" s="268">
        <f>IF(K107*$J105&lt;$T104,K107*$T106,IF($D105&gt;L104,0,K107*$J105))</f>
        <v>0</v>
      </c>
      <c r="M105" s="268">
        <f>IF(L107*$J105&lt;$T104,L107*$T106,IF($D105&gt;M104,0,L107*$J105))</f>
        <v>0</v>
      </c>
      <c r="N105" s="268">
        <f>IF(M107*$J105&lt;$T104,M107*$T106,IF($D105&gt;N104,0,M107*$J105))</f>
        <v>0</v>
      </c>
      <c r="O105" s="269">
        <f>IF(N107*$J105&lt;$T104,N107*$T106,IF($D105&gt;O104,0,N107*$J105))</f>
        <v>0</v>
      </c>
      <c r="P105" s="270">
        <f>IF(D105=0,G105*J105,"")</f>
        <v>0</v>
      </c>
      <c r="Q105" s="962"/>
      <c r="R105" s="965" t="s">
        <v>155</v>
      </c>
      <c r="S105" s="966"/>
      <c r="T105" s="271">
        <f>INDEX($AA$68:$AA$105,G104,$AA$68:$AA$105)</f>
        <v>1.393E-2</v>
      </c>
      <c r="U105" s="233"/>
      <c r="W105" s="282" t="s">
        <v>196</v>
      </c>
      <c r="X105" s="261">
        <v>6.6000000000000003E-2</v>
      </c>
      <c r="Y105" s="286">
        <v>2.5999999999999999E-2</v>
      </c>
      <c r="Z105" s="285">
        <v>6.7000000000000004E-2</v>
      </c>
      <c r="AA105" s="515">
        <v>1.393E-2</v>
      </c>
      <c r="AB105" s="233"/>
    </row>
    <row r="106" spans="1:28" ht="13.8" thickBot="1" x14ac:dyDescent="0.25">
      <c r="A106" s="233"/>
      <c r="B106" s="233"/>
      <c r="C106" s="233"/>
      <c r="D106" s="233"/>
      <c r="E106" s="233"/>
      <c r="F106" s="233"/>
      <c r="G106" s="233"/>
      <c r="H106" s="240"/>
      <c r="I106" s="274" t="s">
        <v>135</v>
      </c>
      <c r="J106" s="275">
        <f>INDEX($Y$68:$Y$106,G104,$Y$68:$Y$106)</f>
        <v>2.5000000000000001E-2</v>
      </c>
      <c r="K106" s="276">
        <f>IF(OR($D$105&gt;K104,$D$105+$G$104-1&lt;K104),0,$G$105*$J$106)</f>
        <v>0</v>
      </c>
      <c r="L106" s="276">
        <f>IF(L104+1=$D105+$G104,$G105-K106-$P106,IF(AND(L104&gt;=$D105,L104&lt;$D105+$G104-1),$G105*$J106,0))</f>
        <v>0</v>
      </c>
      <c r="M106" s="276">
        <f>IF(M104+1=$D105+$G104,$G105-K106-L106-$P106,IF(AND(M104&gt;=$D105,M104&lt;$D105+$G104-1),$G105*$J106,0))</f>
        <v>0</v>
      </c>
      <c r="N106" s="276">
        <f>IF(N104+1=$D105+$G104,$G105-K106-L106-M106-$P106,IF(AND(N104&gt;=$D105,N104&lt;$D105+$G104-1),$G105*$J106,0))</f>
        <v>0</v>
      </c>
      <c r="O106" s="277">
        <f>IF(O104+1=$D105+$G104,$G105-K106-L106-M106-N106-$P106,IF(AND(O104&gt;=$D105,O104&lt;$D105+$G104-1),$G105*$J106,0))</f>
        <v>0</v>
      </c>
      <c r="P106" s="270">
        <f>IF(D105=0,G105*J106,0)</f>
        <v>0</v>
      </c>
      <c r="Q106" s="962"/>
      <c r="R106" s="967" t="s">
        <v>150</v>
      </c>
      <c r="S106" s="968"/>
      <c r="T106" s="278">
        <f>INDEX($Z$68:$Z$106,G104,$Z$68:$Z$106)</f>
        <v>6.7000000000000004E-2</v>
      </c>
      <c r="U106" s="233"/>
      <c r="W106" s="282" t="s">
        <v>197</v>
      </c>
      <c r="X106" s="261">
        <v>6.4000000000000001E-2</v>
      </c>
      <c r="Y106" s="286">
        <v>2.5000000000000001E-2</v>
      </c>
      <c r="Z106" s="285">
        <v>6.7000000000000004E-2</v>
      </c>
      <c r="AA106" s="515">
        <v>1.37E-2</v>
      </c>
      <c r="AB106" s="233"/>
    </row>
    <row r="107" spans="1:28" ht="13.8" thickBot="1" x14ac:dyDescent="0.25">
      <c r="A107" s="233"/>
      <c r="B107" s="233"/>
      <c r="C107" s="233"/>
      <c r="D107" s="233"/>
      <c r="E107" s="233"/>
      <c r="F107" s="233"/>
      <c r="G107" s="233"/>
      <c r="H107" s="233"/>
      <c r="I107" s="233"/>
      <c r="J107" s="280">
        <f>G105-P105</f>
        <v>0</v>
      </c>
      <c r="K107" s="280">
        <f>IF(D105&gt;0,G105-K105,J107-K105)</f>
        <v>0</v>
      </c>
      <c r="L107" s="280">
        <f>K107-L105</f>
        <v>0</v>
      </c>
      <c r="M107" s="280">
        <f>L107-M105</f>
        <v>0</v>
      </c>
      <c r="N107" s="280">
        <f>M107-N105</f>
        <v>0</v>
      </c>
      <c r="O107" s="280">
        <f>N107-O105</f>
        <v>0</v>
      </c>
      <c r="P107" s="233"/>
      <c r="Q107" s="233"/>
      <c r="R107" s="233"/>
      <c r="S107" s="233"/>
      <c r="T107" s="233"/>
      <c r="U107" s="233"/>
      <c r="W107" s="287" t="s">
        <v>198</v>
      </c>
      <c r="X107" s="299">
        <v>6.3E-2</v>
      </c>
      <c r="Y107" s="289">
        <v>2.5000000000000001E-2</v>
      </c>
      <c r="Z107" s="290">
        <v>6.7000000000000004E-2</v>
      </c>
      <c r="AA107" s="516">
        <v>1.3169999999999999E-2</v>
      </c>
      <c r="AB107" s="233"/>
    </row>
    <row r="108" spans="1:28" ht="13.8" thickBot="1" x14ac:dyDescent="0.25">
      <c r="A108" s="233"/>
      <c r="B108" s="233"/>
      <c r="C108" s="233"/>
      <c r="D108" s="233"/>
      <c r="E108" s="233"/>
      <c r="F108" s="300" t="s">
        <v>199</v>
      </c>
      <c r="G108" s="301">
        <f>G69+G73+G77+G81+G85+G89+G93+G97+G101+G105</f>
        <v>0</v>
      </c>
      <c r="H108" s="302" t="s">
        <v>103</v>
      </c>
      <c r="I108" s="233"/>
      <c r="J108" s="233"/>
      <c r="K108" s="233"/>
      <c r="L108" s="233"/>
      <c r="M108" s="233"/>
      <c r="N108" s="233"/>
      <c r="O108" s="233"/>
      <c r="P108" s="233"/>
      <c r="W108" s="233"/>
      <c r="X108" s="233"/>
      <c r="Y108" s="233"/>
      <c r="Z108" s="233"/>
      <c r="AA108" s="233"/>
      <c r="AB108" s="233"/>
    </row>
    <row r="109" spans="1:28" ht="13.8" thickBot="1" x14ac:dyDescent="0.25">
      <c r="A109" s="233"/>
      <c r="B109" s="233"/>
      <c r="C109" s="233"/>
      <c r="D109" s="233"/>
      <c r="E109" s="233"/>
      <c r="F109" s="233"/>
      <c r="G109" s="233"/>
      <c r="H109" s="233"/>
      <c r="I109" s="240"/>
      <c r="J109" s="303"/>
      <c r="K109" s="304">
        <v>1</v>
      </c>
      <c r="L109" s="304">
        <v>2</v>
      </c>
      <c r="M109" s="304">
        <v>3</v>
      </c>
      <c r="N109" s="304">
        <v>4</v>
      </c>
      <c r="O109" s="304">
        <v>5</v>
      </c>
      <c r="P109" s="233"/>
    </row>
    <row r="110" spans="1:28" x14ac:dyDescent="0.2">
      <c r="A110" s="233"/>
      <c r="B110" s="233"/>
      <c r="C110" s="233"/>
      <c r="D110" s="233"/>
      <c r="E110" s="233"/>
      <c r="F110" s="233"/>
      <c r="G110" s="233"/>
      <c r="H110" s="233"/>
      <c r="I110" s="305">
        <v>2</v>
      </c>
      <c r="J110" s="306" t="s">
        <v>134</v>
      </c>
      <c r="K110" s="307">
        <f t="shared" ref="K110:O111" si="17">K77+K81+K85+K69+K73+K89+K93+K97+K101+K105</f>
        <v>0</v>
      </c>
      <c r="L110" s="307">
        <f t="shared" si="17"/>
        <v>0</v>
      </c>
      <c r="M110" s="307">
        <f t="shared" si="17"/>
        <v>0</v>
      </c>
      <c r="N110" s="307">
        <f t="shared" si="17"/>
        <v>0</v>
      </c>
      <c r="O110" s="307">
        <f t="shared" si="17"/>
        <v>0</v>
      </c>
      <c r="P110" s="308"/>
      <c r="Q110" s="309"/>
    </row>
    <row r="111" spans="1:28" ht="13.8" thickBot="1" x14ac:dyDescent="0.25">
      <c r="A111" s="233"/>
      <c r="B111" s="233"/>
      <c r="C111" s="233"/>
      <c r="D111" s="233"/>
      <c r="E111" s="233"/>
      <c r="F111" s="233"/>
      <c r="G111" s="233"/>
      <c r="H111" s="233"/>
      <c r="I111" s="310"/>
      <c r="J111" s="311" t="s">
        <v>135</v>
      </c>
      <c r="K111" s="312">
        <f t="shared" si="17"/>
        <v>0</v>
      </c>
      <c r="L111" s="312">
        <f t="shared" si="17"/>
        <v>0</v>
      </c>
      <c r="M111" s="312">
        <f t="shared" si="17"/>
        <v>0</v>
      </c>
      <c r="N111" s="312">
        <f t="shared" si="17"/>
        <v>0</v>
      </c>
      <c r="O111" s="312">
        <f t="shared" si="17"/>
        <v>0</v>
      </c>
      <c r="P111" s="233"/>
      <c r="W111" s="225"/>
      <c r="X111" s="225"/>
      <c r="Y111" s="225"/>
      <c r="Z111" s="225"/>
      <c r="AA111" s="225"/>
    </row>
    <row r="112" spans="1:28" ht="13.8" thickBot="1" x14ac:dyDescent="0.25">
      <c r="A112" s="233"/>
      <c r="B112" s="233"/>
      <c r="C112" s="233"/>
      <c r="D112" s="233"/>
      <c r="E112" s="233"/>
      <c r="F112" s="233"/>
      <c r="G112" s="233"/>
      <c r="H112" s="233"/>
      <c r="I112" s="233"/>
      <c r="J112" s="233"/>
      <c r="K112" s="233"/>
      <c r="L112" s="233"/>
      <c r="M112" s="233"/>
      <c r="N112" s="233"/>
      <c r="O112" s="233"/>
      <c r="P112" s="233"/>
    </row>
    <row r="113" spans="1:14" ht="17.399999999999999" thickTop="1" thickBot="1" x14ac:dyDescent="0.25">
      <c r="A113" s="233"/>
      <c r="B113" s="233"/>
      <c r="C113" s="953" t="s">
        <v>200</v>
      </c>
      <c r="D113" s="954"/>
      <c r="E113" s="955"/>
      <c r="F113" s="233"/>
      <c r="G113" s="233"/>
      <c r="H113" s="233"/>
      <c r="I113" s="233"/>
      <c r="J113" s="233"/>
      <c r="K113" s="233"/>
      <c r="L113" s="233"/>
      <c r="M113" s="233"/>
      <c r="N113" s="233"/>
    </row>
    <row r="114" spans="1:14" ht="13.8" thickTop="1" x14ac:dyDescent="0.2">
      <c r="A114" s="233"/>
      <c r="B114" s="233"/>
      <c r="C114" s="233"/>
      <c r="D114" s="233"/>
      <c r="E114" s="233"/>
      <c r="F114" s="233"/>
      <c r="G114" s="313"/>
      <c r="H114" s="313"/>
      <c r="I114" s="313" t="s">
        <v>201</v>
      </c>
      <c r="J114" s="233"/>
      <c r="K114" s="233"/>
      <c r="L114" s="233"/>
      <c r="M114" s="233"/>
      <c r="N114" s="233"/>
    </row>
    <row r="115" spans="1:14" x14ac:dyDescent="0.2">
      <c r="A115" s="233"/>
      <c r="B115" s="233"/>
      <c r="C115" s="233"/>
      <c r="D115" s="233"/>
      <c r="E115" s="233"/>
      <c r="F115" s="233"/>
      <c r="G115" s="314" t="s">
        <v>202</v>
      </c>
      <c r="H115" s="314" t="s">
        <v>203</v>
      </c>
      <c r="I115" s="314" t="s">
        <v>204</v>
      </c>
      <c r="J115" s="233"/>
      <c r="K115" s="233"/>
      <c r="L115" s="233"/>
      <c r="M115" s="233"/>
      <c r="N115" s="233"/>
    </row>
    <row r="116" spans="1:14" x14ac:dyDescent="0.2">
      <c r="A116" s="233"/>
      <c r="B116" s="233"/>
      <c r="C116" s="233"/>
      <c r="D116" s="315">
        <v>8</v>
      </c>
      <c r="E116" s="316" t="s">
        <v>205</v>
      </c>
      <c r="F116" s="316"/>
      <c r="G116" s="317"/>
      <c r="H116" s="317"/>
      <c r="I116" s="317"/>
      <c r="J116" s="233"/>
      <c r="K116" s="233"/>
      <c r="L116" s="233"/>
      <c r="M116" s="233"/>
      <c r="N116" s="233"/>
    </row>
    <row r="117" spans="1:14" x14ac:dyDescent="0.2">
      <c r="A117" s="233"/>
      <c r="B117" s="233"/>
      <c r="C117" s="233"/>
      <c r="D117" s="303">
        <v>9</v>
      </c>
      <c r="E117" s="318" t="s">
        <v>206</v>
      </c>
      <c r="F117" s="318"/>
      <c r="G117" s="317"/>
      <c r="H117" s="317"/>
      <c r="I117" s="317"/>
      <c r="J117" s="233"/>
      <c r="K117" s="233"/>
      <c r="L117" s="233"/>
      <c r="M117" s="233"/>
      <c r="N117" s="233"/>
    </row>
    <row r="118" spans="1:14" x14ac:dyDescent="0.2">
      <c r="A118" s="233"/>
      <c r="B118" s="233"/>
      <c r="C118" s="233"/>
      <c r="D118" s="303">
        <v>10</v>
      </c>
      <c r="E118" s="318" t="s">
        <v>207</v>
      </c>
      <c r="F118" s="318"/>
      <c r="G118" s="317"/>
      <c r="H118" s="317"/>
      <c r="I118" s="317"/>
      <c r="J118" s="233"/>
      <c r="K118" s="233"/>
      <c r="L118" s="233"/>
      <c r="M118" s="233"/>
      <c r="N118" s="233"/>
    </row>
    <row r="119" spans="1:14" x14ac:dyDescent="0.2">
      <c r="A119" s="233"/>
      <c r="B119" s="233"/>
      <c r="C119" s="233"/>
      <c r="D119" s="303">
        <v>11</v>
      </c>
      <c r="E119" s="318" t="s">
        <v>208</v>
      </c>
      <c r="F119" s="318"/>
      <c r="G119" s="317"/>
      <c r="H119" s="317"/>
      <c r="I119" s="317"/>
      <c r="J119" s="233"/>
      <c r="K119" s="233"/>
      <c r="L119" s="233"/>
      <c r="M119" s="233"/>
      <c r="N119" s="233"/>
    </row>
    <row r="120" spans="1:14" x14ac:dyDescent="0.2">
      <c r="A120" s="233"/>
      <c r="B120" s="233"/>
      <c r="C120" s="233"/>
      <c r="D120" s="303">
        <v>12</v>
      </c>
      <c r="E120" s="318" t="s">
        <v>209</v>
      </c>
      <c r="F120" s="318"/>
      <c r="G120" s="317"/>
      <c r="H120" s="317"/>
      <c r="I120" s="317"/>
      <c r="J120" s="233"/>
      <c r="K120" s="233"/>
      <c r="L120" s="233"/>
      <c r="M120" s="233"/>
      <c r="N120" s="233"/>
    </row>
    <row r="121" spans="1:14" x14ac:dyDescent="0.2">
      <c r="A121" s="233"/>
      <c r="B121" s="233"/>
      <c r="C121" s="233"/>
      <c r="D121" s="319">
        <v>13</v>
      </c>
      <c r="E121" s="320" t="s">
        <v>210</v>
      </c>
      <c r="F121" s="320"/>
      <c r="G121" s="317"/>
      <c r="H121" s="317"/>
      <c r="I121" s="317"/>
      <c r="J121" s="233"/>
      <c r="K121" s="233"/>
      <c r="L121" s="233"/>
      <c r="M121" s="233"/>
      <c r="N121" s="233"/>
    </row>
    <row r="122" spans="1:14" x14ac:dyDescent="0.2">
      <c r="A122" s="233"/>
      <c r="B122" s="233"/>
      <c r="C122" s="233"/>
      <c r="D122" s="303">
        <v>14</v>
      </c>
      <c r="E122" s="318" t="s">
        <v>211</v>
      </c>
      <c r="F122" s="318"/>
      <c r="G122" s="317"/>
      <c r="H122" s="317"/>
      <c r="I122" s="317"/>
      <c r="J122" s="233"/>
      <c r="K122" s="233"/>
      <c r="L122" s="233"/>
      <c r="M122" s="233"/>
      <c r="N122" s="233"/>
    </row>
    <row r="123" spans="1:14" x14ac:dyDescent="0.2">
      <c r="A123" s="233"/>
      <c r="B123" s="233"/>
      <c r="C123" s="233"/>
      <c r="D123" s="303">
        <v>15</v>
      </c>
      <c r="E123" s="318" t="s">
        <v>212</v>
      </c>
      <c r="F123" s="318"/>
      <c r="G123" s="317"/>
      <c r="H123" s="317"/>
      <c r="I123" s="317"/>
      <c r="J123" s="233"/>
      <c r="K123" s="233"/>
      <c r="L123" s="233"/>
      <c r="M123" s="233"/>
      <c r="N123" s="233"/>
    </row>
    <row r="124" spans="1:14" x14ac:dyDescent="0.2">
      <c r="A124" s="233"/>
      <c r="B124" s="233"/>
      <c r="C124" s="233"/>
      <c r="D124" s="319">
        <v>16</v>
      </c>
      <c r="E124" s="320" t="s">
        <v>213</v>
      </c>
      <c r="F124" s="320"/>
      <c r="G124" s="317"/>
      <c r="H124" s="317"/>
      <c r="I124" s="317"/>
      <c r="J124" s="233"/>
      <c r="K124" s="233"/>
      <c r="L124" s="233"/>
      <c r="M124" s="233"/>
      <c r="N124" s="233"/>
    </row>
    <row r="125" spans="1:14" x14ac:dyDescent="0.2">
      <c r="A125" s="233"/>
      <c r="B125" s="233"/>
      <c r="C125" s="233"/>
      <c r="D125" s="303">
        <v>17</v>
      </c>
      <c r="E125" s="318" t="s">
        <v>214</v>
      </c>
      <c r="F125" s="318"/>
      <c r="G125" s="317"/>
      <c r="H125" s="317"/>
      <c r="I125" s="317"/>
      <c r="J125" s="233"/>
      <c r="K125" s="233"/>
      <c r="L125" s="233"/>
      <c r="M125" s="233"/>
      <c r="N125" s="233"/>
    </row>
    <row r="126" spans="1:14" x14ac:dyDescent="0.2">
      <c r="A126" s="233"/>
      <c r="B126" s="233"/>
      <c r="C126" s="233"/>
      <c r="D126" s="315">
        <v>18</v>
      </c>
      <c r="E126" s="316" t="s">
        <v>215</v>
      </c>
      <c r="F126" s="316"/>
      <c r="G126" s="317"/>
      <c r="H126" s="317"/>
      <c r="I126" s="317"/>
      <c r="J126" s="233"/>
      <c r="K126" s="233"/>
      <c r="L126" s="233"/>
      <c r="M126" s="233"/>
      <c r="N126" s="233"/>
    </row>
    <row r="127" spans="1:14" x14ac:dyDescent="0.2">
      <c r="A127" s="233"/>
      <c r="B127" s="233"/>
      <c r="C127" s="233"/>
      <c r="D127" s="315">
        <v>19</v>
      </c>
      <c r="E127" s="316" t="s">
        <v>216</v>
      </c>
      <c r="F127" s="316"/>
      <c r="G127" s="317"/>
      <c r="H127" s="317"/>
      <c r="I127" s="317"/>
      <c r="J127" s="233"/>
      <c r="K127" s="233"/>
      <c r="L127" s="233"/>
      <c r="M127" s="233"/>
      <c r="N127" s="233"/>
    </row>
    <row r="128" spans="1:14" x14ac:dyDescent="0.2">
      <c r="A128" s="233"/>
      <c r="B128" s="233"/>
      <c r="C128" s="233"/>
      <c r="D128" s="319">
        <v>20</v>
      </c>
      <c r="E128" s="320" t="s">
        <v>217</v>
      </c>
      <c r="F128" s="320"/>
      <c r="G128" s="317"/>
      <c r="H128" s="317"/>
      <c r="I128" s="317"/>
      <c r="J128" s="233"/>
      <c r="K128" s="233"/>
      <c r="L128" s="233"/>
      <c r="M128" s="233"/>
      <c r="N128" s="233"/>
    </row>
    <row r="129" spans="1:27" x14ac:dyDescent="0.2">
      <c r="A129" s="233"/>
      <c r="B129" s="233"/>
      <c r="C129" s="233"/>
      <c r="D129" s="315">
        <v>21</v>
      </c>
      <c r="E129" s="316" t="s">
        <v>218</v>
      </c>
      <c r="F129" s="316"/>
      <c r="G129" s="317"/>
      <c r="H129" s="317"/>
      <c r="I129" s="317"/>
      <c r="J129" s="233"/>
      <c r="K129" s="233"/>
      <c r="L129" s="233"/>
      <c r="M129" s="233"/>
      <c r="N129" s="233"/>
    </row>
    <row r="130" spans="1:27" x14ac:dyDescent="0.2">
      <c r="A130" s="233"/>
      <c r="B130" s="233"/>
      <c r="C130" s="233"/>
      <c r="D130" s="321">
        <v>22</v>
      </c>
      <c r="E130" s="322" t="s">
        <v>219</v>
      </c>
      <c r="F130" s="322"/>
      <c r="G130" s="317"/>
      <c r="H130" s="317"/>
      <c r="I130" s="317"/>
      <c r="J130" s="233"/>
      <c r="K130" s="233"/>
      <c r="L130" s="233"/>
      <c r="M130" s="233"/>
      <c r="N130" s="233"/>
    </row>
    <row r="131" spans="1:27" s="225" customFormat="1" x14ac:dyDescent="0.2">
      <c r="A131" s="226"/>
      <c r="B131" s="226"/>
      <c r="C131" s="226"/>
      <c r="D131" s="315">
        <v>23</v>
      </c>
      <c r="E131" s="316" t="s">
        <v>220</v>
      </c>
      <c r="F131" s="316"/>
      <c r="G131" s="317"/>
      <c r="H131" s="317"/>
      <c r="I131" s="317"/>
      <c r="J131" s="233"/>
      <c r="K131" s="233"/>
      <c r="L131" s="233"/>
      <c r="M131" s="233"/>
      <c r="N131" s="233"/>
      <c r="O131" s="46"/>
      <c r="P131" s="46"/>
      <c r="Q131" s="46"/>
      <c r="V131" s="47"/>
      <c r="W131" s="46"/>
      <c r="X131" s="46"/>
      <c r="Y131" s="46"/>
      <c r="Z131" s="46"/>
      <c r="AA131" s="46"/>
    </row>
    <row r="132" spans="1:27" x14ac:dyDescent="0.2">
      <c r="A132" s="233"/>
      <c r="B132" s="233"/>
      <c r="C132" s="233"/>
      <c r="D132" s="315">
        <v>24</v>
      </c>
      <c r="E132" s="323" t="s">
        <v>221</v>
      </c>
      <c r="F132" s="323"/>
      <c r="G132" s="317"/>
      <c r="H132" s="317"/>
      <c r="I132" s="317"/>
      <c r="J132" s="233"/>
      <c r="K132" s="233"/>
      <c r="L132" s="233"/>
      <c r="M132" s="233"/>
      <c r="N132" s="233"/>
    </row>
    <row r="133" spans="1:27" x14ac:dyDescent="0.2">
      <c r="A133" s="233"/>
      <c r="B133" s="233"/>
      <c r="C133" s="233"/>
      <c r="D133" s="969" t="s">
        <v>222</v>
      </c>
      <c r="E133" s="324" t="s">
        <v>223</v>
      </c>
      <c r="F133" s="324"/>
      <c r="G133" s="317"/>
      <c r="H133" s="317"/>
      <c r="I133" s="317"/>
      <c r="J133" s="233"/>
      <c r="K133" s="233"/>
      <c r="L133" s="233"/>
      <c r="M133" s="233"/>
      <c r="N133" s="233"/>
    </row>
    <row r="134" spans="1:27" x14ac:dyDescent="0.2">
      <c r="A134" s="233"/>
      <c r="B134" s="233"/>
      <c r="C134" s="233"/>
      <c r="D134" s="970"/>
      <c r="E134" s="325" t="s">
        <v>224</v>
      </c>
      <c r="F134" s="325"/>
      <c r="G134" s="317"/>
      <c r="H134" s="317"/>
      <c r="I134" s="317"/>
      <c r="J134" s="233"/>
      <c r="K134" s="233"/>
      <c r="L134" s="233"/>
      <c r="M134" s="233"/>
      <c r="N134" s="233"/>
    </row>
    <row r="135" spans="1:27" x14ac:dyDescent="0.2">
      <c r="A135" s="233"/>
      <c r="B135" s="233"/>
      <c r="C135" s="233"/>
      <c r="D135" s="971"/>
      <c r="E135" s="326" t="s">
        <v>225</v>
      </c>
      <c r="F135" s="326"/>
      <c r="G135" s="317"/>
      <c r="H135" s="317"/>
      <c r="I135" s="317"/>
      <c r="J135" s="233"/>
      <c r="K135" s="233"/>
      <c r="L135" s="233"/>
      <c r="M135" s="233"/>
      <c r="N135" s="233"/>
    </row>
    <row r="136" spans="1:27" x14ac:dyDescent="0.2">
      <c r="A136" s="233"/>
      <c r="B136" s="233"/>
      <c r="C136" s="233"/>
      <c r="D136" s="327">
        <v>25</v>
      </c>
      <c r="E136" s="201" t="s">
        <v>226</v>
      </c>
      <c r="F136" s="328"/>
      <c r="G136" s="329">
        <f>G137-SUM(G116:G135)</f>
        <v>0</v>
      </c>
      <c r="H136" s="329">
        <f>H137-SUM(H116:H135)</f>
        <v>0</v>
      </c>
      <c r="I136" s="329">
        <f>I137-SUM(I116:I135)</f>
        <v>0</v>
      </c>
      <c r="J136" s="233"/>
      <c r="K136" s="233"/>
      <c r="L136" s="233"/>
      <c r="M136" s="233"/>
      <c r="N136" s="233"/>
    </row>
    <row r="137" spans="1:27" x14ac:dyDescent="0.2">
      <c r="A137" s="233"/>
      <c r="B137" s="233"/>
      <c r="C137" s="233"/>
      <c r="D137" s="972" t="s">
        <v>227</v>
      </c>
      <c r="E137" s="973"/>
      <c r="F137" s="973"/>
      <c r="G137" s="330"/>
      <c r="H137" s="330"/>
      <c r="I137" s="330"/>
      <c r="J137" s="233"/>
      <c r="K137" s="233"/>
      <c r="L137" s="233"/>
      <c r="M137" s="233"/>
      <c r="N137" s="233"/>
    </row>
    <row r="138" spans="1:27" x14ac:dyDescent="0.2">
      <c r="A138" s="233"/>
      <c r="B138" s="233"/>
      <c r="C138" s="233"/>
      <c r="D138" s="233"/>
      <c r="E138" s="233"/>
      <c r="F138" s="233"/>
      <c r="G138" s="233"/>
      <c r="H138" s="233"/>
      <c r="I138" s="233"/>
      <c r="J138" s="233"/>
      <c r="K138" s="233"/>
      <c r="L138" s="233"/>
      <c r="M138" s="233"/>
      <c r="N138" s="233"/>
    </row>
    <row r="139" spans="1:27" ht="13.8" thickBot="1" x14ac:dyDescent="0.25">
      <c r="A139" s="233"/>
      <c r="B139" s="233"/>
      <c r="C139" s="233"/>
      <c r="D139" s="233"/>
      <c r="E139" s="233"/>
      <c r="F139" s="233"/>
      <c r="G139" s="233"/>
      <c r="H139" s="233"/>
      <c r="I139" s="233"/>
      <c r="J139" s="233"/>
      <c r="K139" s="233"/>
      <c r="L139" s="233"/>
      <c r="M139" s="233"/>
      <c r="N139" s="233"/>
    </row>
    <row r="140" spans="1:27" ht="18.75" customHeight="1" thickTop="1" thickBot="1" x14ac:dyDescent="0.25">
      <c r="A140" s="233"/>
      <c r="B140" s="233"/>
      <c r="C140" s="953" t="s">
        <v>228</v>
      </c>
      <c r="D140" s="954"/>
      <c r="E140" s="955"/>
      <c r="F140" s="233" t="s">
        <v>229</v>
      </c>
      <c r="G140" s="233"/>
      <c r="H140" s="233"/>
      <c r="I140" s="233"/>
      <c r="J140" s="233"/>
      <c r="K140" s="233"/>
      <c r="L140" s="233"/>
      <c r="M140" s="233"/>
      <c r="N140" s="233"/>
    </row>
    <row r="141" spans="1:27" ht="15" thickTop="1" x14ac:dyDescent="0.2">
      <c r="A141" s="233"/>
      <c r="B141" s="233"/>
      <c r="C141" s="233"/>
      <c r="D141" s="331"/>
      <c r="E141" s="233"/>
      <c r="F141" s="233"/>
      <c r="G141" s="233"/>
      <c r="H141" s="233"/>
      <c r="I141" s="233"/>
      <c r="J141" s="233"/>
      <c r="K141" s="233"/>
      <c r="L141" s="233"/>
      <c r="M141" s="233"/>
      <c r="N141" s="233"/>
    </row>
    <row r="142" spans="1:27" x14ac:dyDescent="0.2">
      <c r="A142" s="233"/>
      <c r="B142" s="233"/>
      <c r="C142" s="233"/>
      <c r="D142" s="233"/>
      <c r="E142" s="332"/>
      <c r="F142" s="333" t="s">
        <v>230</v>
      </c>
      <c r="G142" s="334" t="s">
        <v>231</v>
      </c>
      <c r="H142" s="332" t="s">
        <v>232</v>
      </c>
      <c r="I142" s="233"/>
      <c r="J142" s="332"/>
      <c r="K142" s="333" t="s">
        <v>230</v>
      </c>
      <c r="L142" s="334" t="s">
        <v>233</v>
      </c>
      <c r="M142" s="332" t="s">
        <v>232</v>
      </c>
      <c r="N142" s="226"/>
    </row>
    <row r="143" spans="1:27" x14ac:dyDescent="0.2">
      <c r="A143" s="233"/>
      <c r="B143" s="233"/>
      <c r="C143" s="233"/>
      <c r="D143" s="233"/>
      <c r="E143" s="335" t="s">
        <v>234</v>
      </c>
      <c r="F143" s="336"/>
      <c r="G143" s="337"/>
      <c r="H143" s="338">
        <f>+INT((F143*G143/1000)/10)</f>
        <v>0</v>
      </c>
      <c r="I143" s="233"/>
      <c r="J143" s="335" t="s">
        <v>234</v>
      </c>
      <c r="K143" s="336"/>
      <c r="L143" s="337"/>
      <c r="M143" s="338">
        <f>+INT((K143*L143/1000)/10)</f>
        <v>0</v>
      </c>
      <c r="N143" s="233"/>
    </row>
    <row r="144" spans="1:27" x14ac:dyDescent="0.2">
      <c r="A144" s="233"/>
      <c r="B144" s="233"/>
      <c r="C144" s="233"/>
      <c r="D144" s="233"/>
      <c r="E144" s="339" t="s">
        <v>235</v>
      </c>
      <c r="F144" s="340"/>
      <c r="G144" s="341"/>
      <c r="H144" s="342">
        <f>+INT((F144*G144/1000)/10)</f>
        <v>0</v>
      </c>
      <c r="I144" s="233"/>
      <c r="J144" s="339" t="s">
        <v>235</v>
      </c>
      <c r="K144" s="340"/>
      <c r="L144" s="341"/>
      <c r="M144" s="342">
        <f>+INT((K144*L144/1000)/10)</f>
        <v>0</v>
      </c>
      <c r="N144" s="233"/>
    </row>
    <row r="145" spans="1:16" x14ac:dyDescent="0.2">
      <c r="A145" s="233"/>
      <c r="B145" s="233"/>
      <c r="C145" s="233"/>
      <c r="D145" s="233"/>
      <c r="E145" s="339" t="s">
        <v>236</v>
      </c>
      <c r="F145" s="340"/>
      <c r="G145" s="341"/>
      <c r="H145" s="342">
        <f>+INT((F145*G145/1000)/10)</f>
        <v>0</v>
      </c>
      <c r="I145" s="233"/>
      <c r="J145" s="339" t="s">
        <v>236</v>
      </c>
      <c r="K145" s="340"/>
      <c r="L145" s="341"/>
      <c r="M145" s="342">
        <f>+INT((K145*L145/1000)/10)</f>
        <v>0</v>
      </c>
      <c r="N145" s="233"/>
    </row>
    <row r="146" spans="1:16" x14ac:dyDescent="0.2">
      <c r="A146" s="233"/>
      <c r="B146" s="233"/>
      <c r="C146" s="233"/>
      <c r="D146" s="233"/>
      <c r="E146" s="339" t="s">
        <v>237</v>
      </c>
      <c r="F146" s="340"/>
      <c r="G146" s="341"/>
      <c r="H146" s="342">
        <f>+INT((F146*G146/1000)/10)</f>
        <v>0</v>
      </c>
      <c r="I146" s="233"/>
      <c r="J146" s="339" t="s">
        <v>237</v>
      </c>
      <c r="K146" s="340"/>
      <c r="L146" s="341"/>
      <c r="M146" s="342">
        <f>+INT((K146*L146/1000)/10)</f>
        <v>0</v>
      </c>
      <c r="N146" s="233"/>
    </row>
    <row r="147" spans="1:16" x14ac:dyDescent="0.2">
      <c r="A147" s="233"/>
      <c r="B147" s="233"/>
      <c r="C147" s="233"/>
      <c r="D147" s="343" t="s">
        <v>238</v>
      </c>
      <c r="E147" s="344" t="s">
        <v>239</v>
      </c>
      <c r="F147" s="345"/>
      <c r="G147" s="346"/>
      <c r="H147" s="347">
        <f>+INT(F147*G147/1000)</f>
        <v>0</v>
      </c>
      <c r="I147" s="233"/>
      <c r="J147" s="344" t="s">
        <v>239</v>
      </c>
      <c r="K147" s="345"/>
      <c r="L147" s="346"/>
      <c r="M147" s="347">
        <f>+INT(K147*L147/1000)</f>
        <v>0</v>
      </c>
      <c r="N147" s="233"/>
    </row>
    <row r="148" spans="1:16" x14ac:dyDescent="0.2">
      <c r="A148" s="233"/>
      <c r="B148" s="233"/>
      <c r="C148" s="233"/>
      <c r="D148" s="233"/>
      <c r="E148" s="233"/>
      <c r="F148" s="233"/>
      <c r="G148" s="348" t="s">
        <v>240</v>
      </c>
      <c r="H148" s="349">
        <f>SUM(H143:H147)</f>
        <v>0</v>
      </c>
      <c r="I148" s="233"/>
      <c r="J148" s="233"/>
      <c r="K148" s="233"/>
      <c r="L148" s="348" t="s">
        <v>240</v>
      </c>
      <c r="M148" s="349">
        <f>SUM(M143:M147)</f>
        <v>0</v>
      </c>
      <c r="N148" s="233"/>
      <c r="O148" s="225"/>
      <c r="P148" s="225"/>
    </row>
    <row r="150" spans="1:16" ht="13.8" thickBot="1" x14ac:dyDescent="0.25"/>
    <row r="151" spans="1:16" ht="17.399999999999999" thickTop="1" thickBot="1" x14ac:dyDescent="0.25">
      <c r="A151" s="974" t="s">
        <v>241</v>
      </c>
      <c r="B151" s="975"/>
      <c r="C151" s="975"/>
      <c r="D151" s="975"/>
      <c r="E151" s="975"/>
      <c r="F151" s="976"/>
    </row>
    <row r="152" spans="1:16" ht="13.8" thickTop="1" x14ac:dyDescent="0.2"/>
    <row r="153" spans="1:16" x14ac:dyDescent="0.2">
      <c r="A153" s="350" t="s">
        <v>242</v>
      </c>
      <c r="B153" s="351"/>
      <c r="C153" s="352"/>
      <c r="D153" s="353" t="s">
        <v>243</v>
      </c>
      <c r="E153" s="354" t="s">
        <v>244</v>
      </c>
      <c r="F153" s="355" t="s">
        <v>245</v>
      </c>
    </row>
    <row r="154" spans="1:16" x14ac:dyDescent="0.2">
      <c r="A154" s="356" t="s">
        <v>246</v>
      </c>
      <c r="B154" s="357"/>
      <c r="C154" s="358"/>
      <c r="D154" s="359">
        <v>510</v>
      </c>
      <c r="E154" s="360">
        <v>200</v>
      </c>
      <c r="F154" s="361" t="s">
        <v>247</v>
      </c>
    </row>
    <row r="155" spans="1:16" x14ac:dyDescent="0.2">
      <c r="A155" s="362" t="s">
        <v>248</v>
      </c>
      <c r="B155" s="363"/>
      <c r="C155" s="364"/>
      <c r="D155" s="365">
        <v>510</v>
      </c>
      <c r="E155" s="366">
        <v>200</v>
      </c>
      <c r="F155" s="367"/>
    </row>
    <row r="156" spans="1:16" x14ac:dyDescent="0.2">
      <c r="A156" s="362" t="s">
        <v>249</v>
      </c>
      <c r="B156" s="363"/>
      <c r="C156" s="364"/>
      <c r="D156" s="365">
        <v>510</v>
      </c>
      <c r="E156" s="366">
        <v>200</v>
      </c>
      <c r="F156" s="367"/>
    </row>
    <row r="157" spans="1:16" x14ac:dyDescent="0.2">
      <c r="A157" s="362" t="s">
        <v>250</v>
      </c>
      <c r="B157" s="363"/>
      <c r="C157" s="364"/>
      <c r="D157" s="365">
        <v>200</v>
      </c>
      <c r="E157" s="366">
        <v>160</v>
      </c>
      <c r="F157" s="367"/>
    </row>
    <row r="158" spans="1:16" x14ac:dyDescent="0.2">
      <c r="A158" s="368" t="s">
        <v>251</v>
      </c>
      <c r="B158" s="369"/>
      <c r="C158" s="370"/>
      <c r="D158" s="371">
        <v>140</v>
      </c>
      <c r="E158" s="372">
        <v>250</v>
      </c>
      <c r="F158" s="367"/>
    </row>
    <row r="159" spans="1:16" x14ac:dyDescent="0.2">
      <c r="A159" s="373" t="s">
        <v>252</v>
      </c>
      <c r="B159" s="374"/>
      <c r="C159" s="375"/>
      <c r="D159" s="359">
        <v>150</v>
      </c>
      <c r="E159" s="360">
        <v>2400</v>
      </c>
      <c r="F159" s="376" t="s">
        <v>253</v>
      </c>
    </row>
    <row r="160" spans="1:16" x14ac:dyDescent="0.2">
      <c r="A160" s="377" t="s">
        <v>254</v>
      </c>
      <c r="B160" s="378"/>
      <c r="C160" s="379"/>
      <c r="D160" s="365">
        <v>150</v>
      </c>
      <c r="E160" s="366">
        <v>1200</v>
      </c>
      <c r="F160" s="380"/>
    </row>
    <row r="161" spans="1:6" x14ac:dyDescent="0.2">
      <c r="A161" s="377" t="s">
        <v>255</v>
      </c>
      <c r="B161" s="378"/>
      <c r="C161" s="379"/>
      <c r="D161" s="365">
        <v>140</v>
      </c>
      <c r="E161" s="366">
        <v>900</v>
      </c>
      <c r="F161" s="380"/>
    </row>
    <row r="162" spans="1:6" x14ac:dyDescent="0.2">
      <c r="A162" s="377" t="s">
        <v>256</v>
      </c>
      <c r="B162" s="378"/>
      <c r="C162" s="379"/>
      <c r="D162" s="365">
        <v>250</v>
      </c>
      <c r="E162" s="366">
        <v>2000</v>
      </c>
      <c r="F162" s="381"/>
    </row>
    <row r="163" spans="1:6" x14ac:dyDescent="0.2">
      <c r="A163" s="382" t="s">
        <v>257</v>
      </c>
      <c r="B163" s="383"/>
      <c r="C163" s="384"/>
      <c r="D163" s="385">
        <v>250</v>
      </c>
      <c r="E163" s="386">
        <v>2000</v>
      </c>
      <c r="F163" s="387"/>
    </row>
    <row r="164" spans="1:6" x14ac:dyDescent="0.2">
      <c r="A164" s="388" t="s">
        <v>258</v>
      </c>
      <c r="B164" s="389"/>
      <c r="C164" s="390"/>
      <c r="D164" s="359">
        <v>5500</v>
      </c>
      <c r="E164" s="360">
        <v>1000</v>
      </c>
      <c r="F164" s="391" t="s">
        <v>259</v>
      </c>
    </row>
    <row r="165" spans="1:6" x14ac:dyDescent="0.2">
      <c r="A165" s="392" t="s">
        <v>260</v>
      </c>
      <c r="B165" s="393"/>
      <c r="C165" s="394"/>
      <c r="D165" s="365">
        <v>4500</v>
      </c>
      <c r="E165" s="366">
        <v>1000</v>
      </c>
      <c r="F165" s="395"/>
    </row>
    <row r="166" spans="1:6" x14ac:dyDescent="0.2">
      <c r="A166" s="392" t="s">
        <v>261</v>
      </c>
      <c r="B166" s="393"/>
      <c r="C166" s="394"/>
      <c r="D166" s="365">
        <v>5500</v>
      </c>
      <c r="E166" s="366">
        <v>1000</v>
      </c>
      <c r="F166" s="395"/>
    </row>
    <row r="167" spans="1:6" x14ac:dyDescent="0.2">
      <c r="A167" s="392" t="s">
        <v>262</v>
      </c>
      <c r="B167" s="393"/>
      <c r="C167" s="394"/>
      <c r="D167" s="365">
        <v>3000</v>
      </c>
      <c r="E167" s="366">
        <v>2000</v>
      </c>
      <c r="F167" s="395"/>
    </row>
    <row r="168" spans="1:6" x14ac:dyDescent="0.2">
      <c r="A168" s="392" t="s">
        <v>263</v>
      </c>
      <c r="B168" s="393"/>
      <c r="C168" s="394"/>
      <c r="D168" s="365">
        <v>6000</v>
      </c>
      <c r="E168" s="366"/>
      <c r="F168" s="395"/>
    </row>
    <row r="169" spans="1:6" x14ac:dyDescent="0.2">
      <c r="A169" s="392" t="s">
        <v>264</v>
      </c>
      <c r="B169" s="393"/>
      <c r="C169" s="394"/>
      <c r="D169" s="365">
        <v>17000</v>
      </c>
      <c r="E169" s="366"/>
      <c r="F169" s="395"/>
    </row>
    <row r="170" spans="1:6" x14ac:dyDescent="0.2">
      <c r="A170" s="392" t="s">
        <v>265</v>
      </c>
      <c r="B170" s="393"/>
      <c r="C170" s="394"/>
      <c r="D170" s="365">
        <v>14000</v>
      </c>
      <c r="E170" s="366"/>
      <c r="F170" s="395"/>
    </row>
    <row r="171" spans="1:6" x14ac:dyDescent="0.2">
      <c r="A171" s="392" t="s">
        <v>266</v>
      </c>
      <c r="B171" s="393"/>
      <c r="C171" s="394"/>
      <c r="D171" s="365">
        <v>8000</v>
      </c>
      <c r="E171" s="366"/>
      <c r="F171" s="395"/>
    </row>
    <row r="172" spans="1:6" x14ac:dyDescent="0.2">
      <c r="A172" s="392" t="s">
        <v>267</v>
      </c>
      <c r="B172" s="393"/>
      <c r="C172" s="394"/>
      <c r="D172" s="365">
        <v>2000</v>
      </c>
      <c r="E172" s="366">
        <v>1000</v>
      </c>
      <c r="F172" s="395"/>
    </row>
    <row r="173" spans="1:6" x14ac:dyDescent="0.2">
      <c r="A173" s="396" t="s">
        <v>268</v>
      </c>
      <c r="B173" s="397"/>
      <c r="C173" s="398"/>
      <c r="D173" s="399">
        <v>2000</v>
      </c>
      <c r="E173" s="400">
        <v>1000</v>
      </c>
      <c r="F173" s="395"/>
    </row>
    <row r="174" spans="1:6" x14ac:dyDescent="0.2">
      <c r="A174" s="392" t="s">
        <v>269</v>
      </c>
      <c r="B174" s="393"/>
      <c r="C174" s="394"/>
      <c r="D174" s="365">
        <v>2000</v>
      </c>
      <c r="E174" s="366">
        <v>178</v>
      </c>
      <c r="F174" s="395"/>
    </row>
    <row r="175" spans="1:6" x14ac:dyDescent="0.2">
      <c r="A175" s="392" t="s">
        <v>270</v>
      </c>
      <c r="B175" s="393"/>
      <c r="C175" s="394"/>
      <c r="D175" s="365">
        <v>4500</v>
      </c>
      <c r="E175" s="366">
        <v>114</v>
      </c>
      <c r="F175" s="395"/>
    </row>
    <row r="176" spans="1:6" x14ac:dyDescent="0.2">
      <c r="A176" s="392" t="s">
        <v>271</v>
      </c>
      <c r="B176" s="393"/>
      <c r="C176" s="394"/>
      <c r="D176" s="365">
        <v>3000</v>
      </c>
      <c r="E176" s="366">
        <v>893</v>
      </c>
      <c r="F176" s="395"/>
    </row>
    <row r="177" spans="1:7" x14ac:dyDescent="0.2">
      <c r="A177" s="392" t="s">
        <v>272</v>
      </c>
      <c r="B177" s="393"/>
      <c r="C177" s="394"/>
      <c r="D177" s="365">
        <v>8000</v>
      </c>
      <c r="E177" s="366">
        <v>121</v>
      </c>
      <c r="F177" s="395"/>
    </row>
    <row r="178" spans="1:7" x14ac:dyDescent="0.2">
      <c r="A178" s="392" t="s">
        <v>273</v>
      </c>
      <c r="B178" s="393"/>
      <c r="C178" s="394"/>
      <c r="D178" s="365">
        <v>12500</v>
      </c>
      <c r="E178" s="366">
        <v>315</v>
      </c>
      <c r="F178" s="395"/>
    </row>
    <row r="179" spans="1:7" x14ac:dyDescent="0.2">
      <c r="A179" s="392" t="s">
        <v>274</v>
      </c>
      <c r="B179" s="393"/>
      <c r="C179" s="394"/>
      <c r="D179" s="365">
        <v>8000</v>
      </c>
      <c r="E179" s="366">
        <v>370</v>
      </c>
      <c r="F179" s="395"/>
    </row>
    <row r="180" spans="1:7" x14ac:dyDescent="0.2">
      <c r="A180" s="392" t="s">
        <v>275</v>
      </c>
      <c r="B180" s="393"/>
      <c r="C180" s="394"/>
      <c r="D180" s="365">
        <v>12500</v>
      </c>
      <c r="E180" s="366">
        <v>315</v>
      </c>
      <c r="F180" s="395"/>
    </row>
    <row r="181" spans="1:7" x14ac:dyDescent="0.2">
      <c r="A181" s="392" t="s">
        <v>276</v>
      </c>
      <c r="B181" s="393"/>
      <c r="C181" s="394"/>
      <c r="D181" s="365">
        <v>11000</v>
      </c>
      <c r="E181" s="366">
        <v>271</v>
      </c>
      <c r="F181" s="395"/>
    </row>
    <row r="182" spans="1:7" x14ac:dyDescent="0.2">
      <c r="A182" s="392" t="s">
        <v>277</v>
      </c>
      <c r="B182" s="393"/>
      <c r="C182" s="394"/>
      <c r="D182" s="365">
        <v>8000</v>
      </c>
      <c r="E182" s="366">
        <v>53</v>
      </c>
      <c r="F182" s="395"/>
    </row>
    <row r="183" spans="1:7" x14ac:dyDescent="0.2">
      <c r="A183" s="392" t="s">
        <v>278</v>
      </c>
      <c r="B183" s="393"/>
      <c r="C183" s="394"/>
      <c r="D183" s="365">
        <v>16000</v>
      </c>
      <c r="E183" s="366">
        <v>300</v>
      </c>
      <c r="F183" s="395"/>
      <c r="G183" s="46" t="s">
        <v>279</v>
      </c>
    </row>
    <row r="184" spans="1:7" x14ac:dyDescent="0.2">
      <c r="A184" s="392" t="s">
        <v>280</v>
      </c>
      <c r="B184" s="393"/>
      <c r="C184" s="394"/>
      <c r="D184" s="365">
        <v>15000</v>
      </c>
      <c r="E184" s="366">
        <v>200</v>
      </c>
      <c r="F184" s="395"/>
      <c r="G184" s="46" t="s">
        <v>281</v>
      </c>
    </row>
    <row r="185" spans="1:7" x14ac:dyDescent="0.2">
      <c r="A185" s="392" t="s">
        <v>282</v>
      </c>
      <c r="B185" s="393"/>
      <c r="C185" s="394"/>
      <c r="D185" s="365">
        <v>15000</v>
      </c>
      <c r="E185" s="366">
        <v>200</v>
      </c>
      <c r="F185" s="395"/>
    </row>
    <row r="186" spans="1:7" x14ac:dyDescent="0.2">
      <c r="A186" s="392" t="s">
        <v>283</v>
      </c>
      <c r="B186" s="393"/>
      <c r="C186" s="394"/>
      <c r="D186" s="365">
        <v>3500</v>
      </c>
      <c r="E186" s="366">
        <v>300</v>
      </c>
      <c r="F186" s="395"/>
    </row>
    <row r="187" spans="1:7" x14ac:dyDescent="0.2">
      <c r="A187" s="396" t="s">
        <v>284</v>
      </c>
      <c r="B187" s="397"/>
      <c r="C187" s="398"/>
      <c r="D187" s="399">
        <v>3500</v>
      </c>
      <c r="E187" s="400">
        <v>300</v>
      </c>
      <c r="F187" s="395"/>
    </row>
    <row r="188" spans="1:7" x14ac:dyDescent="0.2">
      <c r="A188" s="392" t="s">
        <v>285</v>
      </c>
      <c r="B188" s="393"/>
      <c r="C188" s="394"/>
      <c r="D188" s="365">
        <v>11000</v>
      </c>
      <c r="E188" s="366">
        <v>600</v>
      </c>
      <c r="F188" s="395"/>
    </row>
    <row r="189" spans="1:7" x14ac:dyDescent="0.2">
      <c r="A189" s="392" t="s">
        <v>286</v>
      </c>
      <c r="B189" s="393"/>
      <c r="C189" s="394"/>
      <c r="D189" s="365">
        <v>4000</v>
      </c>
      <c r="E189" s="366">
        <v>300</v>
      </c>
      <c r="F189" s="395"/>
    </row>
    <row r="190" spans="1:7" x14ac:dyDescent="0.2">
      <c r="A190" s="392" t="s">
        <v>287</v>
      </c>
      <c r="B190" s="393"/>
      <c r="C190" s="394"/>
      <c r="D190" s="365">
        <v>4000</v>
      </c>
      <c r="E190" s="366">
        <v>300</v>
      </c>
      <c r="F190" s="395"/>
    </row>
    <row r="191" spans="1:7" x14ac:dyDescent="0.2">
      <c r="A191" s="392" t="s">
        <v>288</v>
      </c>
      <c r="B191" s="393"/>
      <c r="C191" s="394"/>
      <c r="D191" s="365">
        <v>3000</v>
      </c>
      <c r="E191" s="366">
        <v>420</v>
      </c>
      <c r="F191" s="395"/>
    </row>
    <row r="192" spans="1:7" x14ac:dyDescent="0.2">
      <c r="A192" s="392" t="s">
        <v>289</v>
      </c>
      <c r="B192" s="393"/>
      <c r="C192" s="394"/>
      <c r="D192" s="365">
        <v>3000</v>
      </c>
      <c r="E192" s="366">
        <v>420</v>
      </c>
      <c r="F192" s="395"/>
    </row>
    <row r="193" spans="1:7" x14ac:dyDescent="0.2">
      <c r="A193" s="401" t="s">
        <v>290</v>
      </c>
      <c r="B193" s="402"/>
      <c r="C193" s="403"/>
      <c r="D193" s="385">
        <v>3000</v>
      </c>
      <c r="E193" s="386">
        <v>420</v>
      </c>
      <c r="F193" s="404"/>
    </row>
    <row r="194" spans="1:7" x14ac:dyDescent="0.2">
      <c r="A194" s="405" t="s">
        <v>291</v>
      </c>
      <c r="B194" s="406"/>
      <c r="C194" s="407"/>
      <c r="D194" s="359">
        <v>2000</v>
      </c>
      <c r="E194" s="360">
        <v>800</v>
      </c>
      <c r="F194" s="408" t="s">
        <v>292</v>
      </c>
    </row>
    <row r="195" spans="1:7" x14ac:dyDescent="0.2">
      <c r="A195" s="409" t="s">
        <v>293</v>
      </c>
      <c r="B195" s="410"/>
      <c r="C195" s="411"/>
      <c r="D195" s="365">
        <v>2000</v>
      </c>
      <c r="E195" s="366">
        <v>250</v>
      </c>
      <c r="F195" s="412"/>
    </row>
    <row r="196" spans="1:7" x14ac:dyDescent="0.2">
      <c r="A196" s="409" t="s">
        <v>294</v>
      </c>
      <c r="B196" s="410"/>
      <c r="C196" s="411"/>
      <c r="D196" s="365">
        <v>6000</v>
      </c>
      <c r="E196" s="366">
        <v>70</v>
      </c>
      <c r="F196" s="412"/>
    </row>
    <row r="197" spans="1:7" x14ac:dyDescent="0.2">
      <c r="A197" s="409" t="s">
        <v>295</v>
      </c>
      <c r="B197" s="410"/>
      <c r="C197" s="411"/>
      <c r="D197" s="365">
        <v>6000</v>
      </c>
      <c r="E197" s="366">
        <v>70</v>
      </c>
      <c r="F197" s="412"/>
    </row>
    <row r="198" spans="1:7" x14ac:dyDescent="0.2">
      <c r="A198" s="409" t="s">
        <v>296</v>
      </c>
      <c r="B198" s="410"/>
      <c r="C198" s="411"/>
      <c r="D198" s="365">
        <v>6000</v>
      </c>
      <c r="E198" s="366">
        <v>70</v>
      </c>
      <c r="F198" s="412"/>
    </row>
    <row r="199" spans="1:7" x14ac:dyDescent="0.2">
      <c r="A199" s="409" t="s">
        <v>297</v>
      </c>
      <c r="B199" s="410"/>
      <c r="C199" s="411"/>
      <c r="D199" s="365">
        <v>5000</v>
      </c>
      <c r="E199" s="366">
        <v>80</v>
      </c>
      <c r="F199" s="412"/>
    </row>
    <row r="200" spans="1:7" x14ac:dyDescent="0.2">
      <c r="A200" s="409" t="s">
        <v>298</v>
      </c>
      <c r="B200" s="410"/>
      <c r="C200" s="411"/>
      <c r="D200" s="365">
        <v>5000</v>
      </c>
      <c r="E200" s="366">
        <v>80</v>
      </c>
      <c r="F200" s="412"/>
    </row>
    <row r="201" spans="1:7" x14ac:dyDescent="0.2">
      <c r="A201" s="409" t="s">
        <v>299</v>
      </c>
      <c r="B201" s="410"/>
      <c r="C201" s="411"/>
      <c r="D201" s="365">
        <v>10000</v>
      </c>
      <c r="E201" s="366">
        <v>400</v>
      </c>
      <c r="F201" s="412"/>
      <c r="G201" s="46" t="s">
        <v>300</v>
      </c>
    </row>
    <row r="202" spans="1:7" x14ac:dyDescent="0.2">
      <c r="A202" s="409" t="s">
        <v>301</v>
      </c>
      <c r="B202" s="410"/>
      <c r="C202" s="411"/>
      <c r="D202" s="365">
        <v>2000</v>
      </c>
      <c r="E202" s="366">
        <v>132</v>
      </c>
      <c r="F202" s="412"/>
    </row>
    <row r="203" spans="1:7" x14ac:dyDescent="0.2">
      <c r="A203" s="413" t="s">
        <v>302</v>
      </c>
      <c r="B203" s="414"/>
      <c r="C203" s="415"/>
      <c r="D203" s="399">
        <v>2000</v>
      </c>
      <c r="E203" s="400">
        <v>132</v>
      </c>
      <c r="F203" s="412"/>
    </row>
    <row r="204" spans="1:7" x14ac:dyDescent="0.2">
      <c r="A204" s="409" t="s">
        <v>303</v>
      </c>
      <c r="B204" s="410"/>
      <c r="C204" s="411"/>
      <c r="D204" s="365">
        <v>3300</v>
      </c>
      <c r="E204" s="366">
        <v>400</v>
      </c>
      <c r="F204" s="412"/>
      <c r="G204" s="46" t="s">
        <v>304</v>
      </c>
    </row>
    <row r="205" spans="1:7" x14ac:dyDescent="0.2">
      <c r="A205" s="409" t="s">
        <v>305</v>
      </c>
      <c r="B205" s="410"/>
      <c r="C205" s="411"/>
      <c r="D205" s="365">
        <v>5500</v>
      </c>
      <c r="E205" s="366">
        <v>300</v>
      </c>
      <c r="F205" s="412"/>
    </row>
    <row r="206" spans="1:7" x14ac:dyDescent="0.2">
      <c r="A206" s="409" t="s">
        <v>306</v>
      </c>
      <c r="B206" s="410"/>
      <c r="C206" s="411"/>
      <c r="D206" s="365">
        <v>7000</v>
      </c>
      <c r="E206" s="366">
        <v>63</v>
      </c>
      <c r="F206" s="412"/>
    </row>
    <row r="207" spans="1:7" x14ac:dyDescent="0.2">
      <c r="A207" s="409" t="s">
        <v>307</v>
      </c>
      <c r="B207" s="410"/>
      <c r="C207" s="411"/>
      <c r="D207" s="365">
        <v>8000</v>
      </c>
      <c r="E207" s="366">
        <v>44</v>
      </c>
      <c r="F207" s="412"/>
    </row>
    <row r="208" spans="1:7" x14ac:dyDescent="0.2">
      <c r="A208" s="409" t="s">
        <v>308</v>
      </c>
      <c r="B208" s="410"/>
      <c r="C208" s="411"/>
      <c r="D208" s="365">
        <v>30000</v>
      </c>
      <c r="E208" s="366">
        <v>160</v>
      </c>
      <c r="F208" s="412"/>
      <c r="G208" s="46" t="s">
        <v>309</v>
      </c>
    </row>
    <row r="209" spans="1:7" x14ac:dyDescent="0.2">
      <c r="A209" s="409" t="s">
        <v>310</v>
      </c>
      <c r="B209" s="410"/>
      <c r="C209" s="411"/>
      <c r="D209" s="365">
        <v>3500</v>
      </c>
      <c r="E209" s="366">
        <v>300</v>
      </c>
      <c r="F209" s="412"/>
    </row>
    <row r="210" spans="1:7" x14ac:dyDescent="0.2">
      <c r="A210" s="409" t="s">
        <v>311</v>
      </c>
      <c r="B210" s="410"/>
      <c r="C210" s="411"/>
      <c r="D210" s="365">
        <v>4400</v>
      </c>
      <c r="E210" s="366">
        <v>350</v>
      </c>
      <c r="F210" s="412"/>
      <c r="G210" s="46" t="s">
        <v>312</v>
      </c>
    </row>
    <row r="211" spans="1:7" x14ac:dyDescent="0.2">
      <c r="A211" s="409" t="s">
        <v>313</v>
      </c>
      <c r="B211" s="410"/>
      <c r="C211" s="411"/>
      <c r="D211" s="365">
        <v>9000</v>
      </c>
      <c r="E211" s="366">
        <v>66</v>
      </c>
      <c r="F211" s="412"/>
    </row>
    <row r="212" spans="1:7" x14ac:dyDescent="0.2">
      <c r="A212" s="409" t="s">
        <v>314</v>
      </c>
      <c r="B212" s="410"/>
      <c r="C212" s="411"/>
      <c r="D212" s="365">
        <v>5400</v>
      </c>
      <c r="E212" s="366">
        <v>700</v>
      </c>
      <c r="F212" s="412"/>
      <c r="G212" s="46" t="s">
        <v>312</v>
      </c>
    </row>
    <row r="213" spans="1:7" x14ac:dyDescent="0.2">
      <c r="A213" s="409" t="s">
        <v>315</v>
      </c>
      <c r="B213" s="410"/>
      <c r="C213" s="411"/>
      <c r="D213" s="365">
        <v>2000</v>
      </c>
      <c r="E213" s="366">
        <v>250</v>
      </c>
      <c r="F213" s="412"/>
    </row>
    <row r="214" spans="1:7" x14ac:dyDescent="0.2">
      <c r="A214" s="409" t="s">
        <v>316</v>
      </c>
      <c r="B214" s="410"/>
      <c r="C214" s="411"/>
      <c r="D214" s="365">
        <v>2000</v>
      </c>
      <c r="E214" s="366">
        <v>250</v>
      </c>
      <c r="F214" s="412"/>
    </row>
    <row r="215" spans="1:7" x14ac:dyDescent="0.2">
      <c r="A215" s="409" t="s">
        <v>317</v>
      </c>
      <c r="B215" s="410"/>
      <c r="C215" s="411"/>
      <c r="D215" s="365">
        <v>2000</v>
      </c>
      <c r="E215" s="366">
        <v>350</v>
      </c>
      <c r="F215" s="412"/>
    </row>
    <row r="216" spans="1:7" x14ac:dyDescent="0.2">
      <c r="A216" s="409" t="s">
        <v>318</v>
      </c>
      <c r="B216" s="410"/>
      <c r="C216" s="411"/>
      <c r="D216" s="365">
        <v>2250</v>
      </c>
      <c r="E216" s="366">
        <v>220</v>
      </c>
      <c r="F216" s="412"/>
    </row>
    <row r="217" spans="1:7" x14ac:dyDescent="0.2">
      <c r="A217" s="409" t="s">
        <v>319</v>
      </c>
      <c r="B217" s="410"/>
      <c r="C217" s="411"/>
      <c r="D217" s="365">
        <v>2250</v>
      </c>
      <c r="E217" s="366">
        <v>220</v>
      </c>
      <c r="F217" s="412"/>
    </row>
    <row r="218" spans="1:7" x14ac:dyDescent="0.2">
      <c r="A218" s="416" t="s">
        <v>320</v>
      </c>
      <c r="B218" s="417"/>
      <c r="C218" s="418"/>
      <c r="D218" s="385">
        <v>2000</v>
      </c>
      <c r="E218" s="386">
        <v>165</v>
      </c>
      <c r="F218" s="419"/>
    </row>
    <row r="219" spans="1:7" x14ac:dyDescent="0.2">
      <c r="A219" s="388" t="s">
        <v>321</v>
      </c>
      <c r="B219" s="389"/>
      <c r="C219" s="390"/>
      <c r="D219" s="359">
        <v>6000</v>
      </c>
      <c r="E219" s="360">
        <v>120</v>
      </c>
      <c r="F219" s="391" t="s">
        <v>322</v>
      </c>
    </row>
    <row r="220" spans="1:7" x14ac:dyDescent="0.2">
      <c r="A220" s="392" t="s">
        <v>323</v>
      </c>
      <c r="B220" s="393"/>
      <c r="C220" s="394"/>
      <c r="D220" s="365">
        <v>3000</v>
      </c>
      <c r="E220" s="366">
        <v>120</v>
      </c>
      <c r="F220" s="420"/>
    </row>
    <row r="221" spans="1:7" x14ac:dyDescent="0.2">
      <c r="A221" s="392" t="s">
        <v>324</v>
      </c>
      <c r="B221" s="393"/>
      <c r="C221" s="394"/>
      <c r="D221" s="365">
        <v>8000</v>
      </c>
      <c r="E221" s="366">
        <v>80</v>
      </c>
      <c r="F221" s="420"/>
    </row>
    <row r="222" spans="1:7" x14ac:dyDescent="0.2">
      <c r="A222" s="401" t="s">
        <v>325</v>
      </c>
      <c r="B222" s="402"/>
      <c r="C222" s="403"/>
      <c r="D222" s="385">
        <v>4000</v>
      </c>
      <c r="E222" s="386">
        <v>130</v>
      </c>
      <c r="F222" s="404"/>
    </row>
    <row r="223" spans="1:7" x14ac:dyDescent="0.2">
      <c r="A223" s="405" t="s">
        <v>326</v>
      </c>
      <c r="B223" s="406"/>
      <c r="C223" s="407"/>
      <c r="D223" s="359">
        <v>1000</v>
      </c>
      <c r="E223" s="360">
        <v>220</v>
      </c>
      <c r="F223" s="421" t="s">
        <v>327</v>
      </c>
    </row>
    <row r="224" spans="1:7" x14ac:dyDescent="0.2">
      <c r="A224" s="413" t="s">
        <v>328</v>
      </c>
      <c r="B224" s="414"/>
      <c r="C224" s="415"/>
      <c r="D224" s="399">
        <v>1000</v>
      </c>
      <c r="E224" s="400">
        <v>220</v>
      </c>
      <c r="F224" s="422"/>
    </row>
    <row r="225" spans="1:7" x14ac:dyDescent="0.2">
      <c r="A225" s="409" t="s">
        <v>329</v>
      </c>
      <c r="B225" s="410"/>
      <c r="C225" s="411"/>
      <c r="D225" s="365">
        <v>2200</v>
      </c>
      <c r="E225" s="366">
        <v>150</v>
      </c>
      <c r="F225" s="422"/>
    </row>
    <row r="226" spans="1:7" x14ac:dyDescent="0.2">
      <c r="A226" s="409" t="s">
        <v>330</v>
      </c>
      <c r="B226" s="410"/>
      <c r="C226" s="411"/>
      <c r="D226" s="365">
        <v>900</v>
      </c>
      <c r="E226" s="366">
        <v>2400</v>
      </c>
      <c r="F226" s="422"/>
    </row>
    <row r="227" spans="1:7" x14ac:dyDescent="0.2">
      <c r="A227" s="409" t="s">
        <v>331</v>
      </c>
      <c r="B227" s="410"/>
      <c r="C227" s="411"/>
      <c r="D227" s="365">
        <v>3000</v>
      </c>
      <c r="E227" s="366">
        <v>120</v>
      </c>
      <c r="F227" s="422"/>
    </row>
    <row r="228" spans="1:7" x14ac:dyDescent="0.2">
      <c r="A228" s="423" t="s">
        <v>332</v>
      </c>
      <c r="B228" s="424"/>
      <c r="C228" s="425"/>
      <c r="D228" s="426">
        <v>3000</v>
      </c>
      <c r="E228" s="427">
        <v>120</v>
      </c>
      <c r="F228" s="428"/>
    </row>
    <row r="229" spans="1:7" x14ac:dyDescent="0.2">
      <c r="A229" s="388" t="s">
        <v>333</v>
      </c>
      <c r="B229" s="389"/>
      <c r="C229" s="390"/>
      <c r="D229" s="359">
        <v>4300</v>
      </c>
      <c r="E229" s="360">
        <v>2800</v>
      </c>
      <c r="F229" s="429" t="s">
        <v>334</v>
      </c>
    </row>
    <row r="230" spans="1:7" x14ac:dyDescent="0.2">
      <c r="A230" s="396" t="s">
        <v>335</v>
      </c>
      <c r="B230" s="397"/>
      <c r="C230" s="398"/>
      <c r="D230" s="399">
        <v>4300</v>
      </c>
      <c r="E230" s="400">
        <v>2800</v>
      </c>
      <c r="F230" s="430"/>
    </row>
    <row r="231" spans="1:7" x14ac:dyDescent="0.2">
      <c r="A231" s="392" t="s">
        <v>336</v>
      </c>
      <c r="B231" s="393"/>
      <c r="C231" s="394"/>
      <c r="D231" s="365">
        <v>2400</v>
      </c>
      <c r="E231" s="366">
        <v>2700</v>
      </c>
      <c r="F231" s="430"/>
    </row>
    <row r="232" spans="1:7" x14ac:dyDescent="0.2">
      <c r="A232" s="396" t="s">
        <v>337</v>
      </c>
      <c r="B232" s="397"/>
      <c r="C232" s="398"/>
      <c r="D232" s="399">
        <v>2400</v>
      </c>
      <c r="E232" s="400">
        <v>2700</v>
      </c>
      <c r="F232" s="430"/>
    </row>
    <row r="233" spans="1:7" x14ac:dyDescent="0.2">
      <c r="A233" s="392" t="s">
        <v>338</v>
      </c>
      <c r="B233" s="393"/>
      <c r="C233" s="394"/>
      <c r="D233" s="365">
        <v>186</v>
      </c>
      <c r="E233" s="366">
        <v>27650</v>
      </c>
      <c r="F233" s="430"/>
    </row>
    <row r="234" spans="1:7" x14ac:dyDescent="0.2">
      <c r="A234" s="392" t="s">
        <v>339</v>
      </c>
      <c r="B234" s="393"/>
      <c r="C234" s="394"/>
      <c r="D234" s="365">
        <v>520</v>
      </c>
      <c r="E234" s="366">
        <v>6330</v>
      </c>
      <c r="F234" s="430"/>
    </row>
    <row r="235" spans="1:7" x14ac:dyDescent="0.2">
      <c r="A235" s="431" t="s">
        <v>340</v>
      </c>
      <c r="B235" s="432"/>
      <c r="C235" s="433"/>
      <c r="D235" s="426">
        <v>520</v>
      </c>
      <c r="E235" s="427">
        <v>6330</v>
      </c>
      <c r="F235" s="434"/>
    </row>
    <row r="236" spans="1:7" x14ac:dyDescent="0.2">
      <c r="A236" s="373" t="s">
        <v>341</v>
      </c>
      <c r="B236" s="374"/>
      <c r="C236" s="375"/>
      <c r="D236" s="518">
        <v>100000</v>
      </c>
      <c r="E236" s="360">
        <v>85</v>
      </c>
      <c r="F236" s="435" t="s">
        <v>342</v>
      </c>
    </row>
    <row r="237" spans="1:7" x14ac:dyDescent="0.2">
      <c r="A237" s="377" t="s">
        <v>343</v>
      </c>
      <c r="B237" s="378"/>
      <c r="C237" s="379"/>
      <c r="D237" s="519">
        <v>90000</v>
      </c>
      <c r="E237" s="366">
        <v>70</v>
      </c>
      <c r="F237" s="436"/>
    </row>
    <row r="238" spans="1:7" x14ac:dyDescent="0.2">
      <c r="A238" s="377" t="s">
        <v>344</v>
      </c>
      <c r="B238" s="378"/>
      <c r="C238" s="379"/>
      <c r="D238" s="519">
        <v>133650</v>
      </c>
      <c r="E238" s="366">
        <v>55</v>
      </c>
      <c r="F238" s="436"/>
    </row>
    <row r="239" spans="1:7" x14ac:dyDescent="0.2">
      <c r="A239" s="377" t="s">
        <v>345</v>
      </c>
      <c r="B239" s="378"/>
      <c r="C239" s="379"/>
      <c r="D239" s="519">
        <v>36000</v>
      </c>
      <c r="E239" s="366">
        <v>100</v>
      </c>
      <c r="F239" s="436"/>
      <c r="G239" s="46" t="s">
        <v>346</v>
      </c>
    </row>
    <row r="240" spans="1:7" x14ac:dyDescent="0.2">
      <c r="A240" s="382" t="s">
        <v>347</v>
      </c>
      <c r="B240" s="383"/>
      <c r="C240" s="384"/>
      <c r="D240" s="520">
        <v>84000</v>
      </c>
      <c r="E240" s="386">
        <v>88</v>
      </c>
      <c r="F240" s="437"/>
    </row>
    <row r="241" spans="1:6" x14ac:dyDescent="0.2">
      <c r="A241" s="438" t="s">
        <v>348</v>
      </c>
      <c r="B241" s="439"/>
      <c r="C241" s="440"/>
      <c r="D241" s="518">
        <v>9000</v>
      </c>
      <c r="E241" s="360">
        <v>600</v>
      </c>
      <c r="F241" s="441" t="s">
        <v>349</v>
      </c>
    </row>
    <row r="242" spans="1:6" x14ac:dyDescent="0.2">
      <c r="A242" s="442" t="s">
        <v>350</v>
      </c>
      <c r="B242" s="443"/>
      <c r="C242" s="444"/>
      <c r="D242" s="519">
        <v>10000</v>
      </c>
      <c r="E242" s="366">
        <v>500</v>
      </c>
      <c r="F242" s="445"/>
    </row>
    <row r="243" spans="1:6" x14ac:dyDescent="0.2">
      <c r="A243" s="442" t="s">
        <v>351</v>
      </c>
      <c r="B243" s="443"/>
      <c r="C243" s="444"/>
      <c r="D243" s="519">
        <v>16000</v>
      </c>
      <c r="E243" s="366">
        <v>550</v>
      </c>
      <c r="F243" s="445"/>
    </row>
    <row r="244" spans="1:6" x14ac:dyDescent="0.2">
      <c r="A244" s="442" t="s">
        <v>352</v>
      </c>
      <c r="B244" s="443"/>
      <c r="C244" s="444"/>
      <c r="D244" s="519">
        <v>158000</v>
      </c>
      <c r="E244" s="366">
        <v>75</v>
      </c>
      <c r="F244" s="445"/>
    </row>
    <row r="245" spans="1:6" x14ac:dyDescent="0.2">
      <c r="A245" s="446" t="s">
        <v>353</v>
      </c>
      <c r="B245" s="447"/>
      <c r="C245" s="448"/>
      <c r="D245" s="520">
        <v>22000</v>
      </c>
      <c r="E245" s="386">
        <v>930</v>
      </c>
      <c r="F245" s="449"/>
    </row>
    <row r="246" spans="1:6" x14ac:dyDescent="0.2">
      <c r="A246" s="450" t="s">
        <v>354</v>
      </c>
      <c r="B246" s="451"/>
      <c r="C246" s="452"/>
      <c r="D246" s="359">
        <v>5500</v>
      </c>
      <c r="E246" s="360">
        <v>800</v>
      </c>
      <c r="F246" s="453" t="s">
        <v>355</v>
      </c>
    </row>
    <row r="247" spans="1:6" x14ac:dyDescent="0.2">
      <c r="A247" s="454" t="s">
        <v>356</v>
      </c>
      <c r="B247" s="455"/>
      <c r="C247" s="456"/>
      <c r="D247" s="365">
        <v>3000</v>
      </c>
      <c r="E247" s="366">
        <v>300</v>
      </c>
      <c r="F247" s="457"/>
    </row>
    <row r="248" spans="1:6" x14ac:dyDescent="0.2">
      <c r="A248" s="454" t="s">
        <v>357</v>
      </c>
      <c r="B248" s="455"/>
      <c r="C248" s="456"/>
      <c r="D248" s="365">
        <v>3000</v>
      </c>
      <c r="E248" s="366">
        <v>400</v>
      </c>
      <c r="F248" s="457"/>
    </row>
    <row r="249" spans="1:6" x14ac:dyDescent="0.2">
      <c r="A249" s="454" t="s">
        <v>358</v>
      </c>
      <c r="B249" s="455"/>
      <c r="C249" s="456"/>
      <c r="D249" s="365">
        <v>2500</v>
      </c>
      <c r="E249" s="366">
        <v>230</v>
      </c>
      <c r="F249" s="457"/>
    </row>
    <row r="250" spans="1:6" x14ac:dyDescent="0.2">
      <c r="A250" s="454" t="s">
        <v>359</v>
      </c>
      <c r="B250" s="455"/>
      <c r="C250" s="456"/>
      <c r="D250" s="365">
        <v>2800</v>
      </c>
      <c r="E250" s="366">
        <v>300</v>
      </c>
      <c r="F250" s="457"/>
    </row>
    <row r="251" spans="1:6" x14ac:dyDescent="0.2">
      <c r="A251" s="454" t="s">
        <v>360</v>
      </c>
      <c r="B251" s="455"/>
      <c r="C251" s="456"/>
      <c r="D251" s="365">
        <v>2500</v>
      </c>
      <c r="E251" s="366">
        <v>230</v>
      </c>
      <c r="F251" s="457"/>
    </row>
    <row r="252" spans="1:6" x14ac:dyDescent="0.2">
      <c r="A252" s="454" t="s">
        <v>361</v>
      </c>
      <c r="B252" s="455"/>
      <c r="C252" s="456"/>
      <c r="D252" s="365">
        <v>2800</v>
      </c>
      <c r="E252" s="366">
        <v>210</v>
      </c>
      <c r="F252" s="457"/>
    </row>
    <row r="253" spans="1:6" x14ac:dyDescent="0.2">
      <c r="A253" s="454" t="s">
        <v>362</v>
      </c>
      <c r="B253" s="455"/>
      <c r="C253" s="456"/>
      <c r="D253" s="365">
        <v>1500</v>
      </c>
      <c r="E253" s="366">
        <v>1150</v>
      </c>
      <c r="F253" s="457"/>
    </row>
    <row r="254" spans="1:6" x14ac:dyDescent="0.2">
      <c r="A254" s="454" t="s">
        <v>363</v>
      </c>
      <c r="B254" s="455"/>
      <c r="C254" s="456"/>
      <c r="D254" s="365">
        <v>1300</v>
      </c>
      <c r="E254" s="366">
        <v>700</v>
      </c>
      <c r="F254" s="457"/>
    </row>
    <row r="255" spans="1:6" x14ac:dyDescent="0.2">
      <c r="A255" s="454" t="s">
        <v>364</v>
      </c>
      <c r="B255" s="455"/>
      <c r="C255" s="456"/>
      <c r="D255" s="365">
        <v>3000</v>
      </c>
      <c r="E255" s="366">
        <v>314</v>
      </c>
      <c r="F255" s="457"/>
    </row>
    <row r="256" spans="1:6" x14ac:dyDescent="0.2">
      <c r="A256" s="454" t="s">
        <v>365</v>
      </c>
      <c r="B256" s="455"/>
      <c r="C256" s="456"/>
      <c r="D256" s="365">
        <v>2800</v>
      </c>
      <c r="E256" s="366">
        <v>300</v>
      </c>
      <c r="F256" s="457"/>
    </row>
    <row r="257" spans="1:6" x14ac:dyDescent="0.2">
      <c r="A257" s="454" t="s">
        <v>366</v>
      </c>
      <c r="B257" s="455"/>
      <c r="C257" s="456"/>
      <c r="D257" s="365">
        <v>3000</v>
      </c>
      <c r="E257" s="366">
        <v>314</v>
      </c>
      <c r="F257" s="457"/>
    </row>
    <row r="258" spans="1:6" x14ac:dyDescent="0.2">
      <c r="A258" s="454" t="s">
        <v>367</v>
      </c>
      <c r="B258" s="455"/>
      <c r="C258" s="456"/>
      <c r="D258" s="365">
        <v>4000</v>
      </c>
      <c r="E258" s="366">
        <v>203</v>
      </c>
      <c r="F258" s="457"/>
    </row>
    <row r="259" spans="1:6" x14ac:dyDescent="0.2">
      <c r="A259" s="454" t="s">
        <v>368</v>
      </c>
      <c r="B259" s="455"/>
      <c r="C259" s="456"/>
      <c r="D259" s="365">
        <v>4000</v>
      </c>
      <c r="E259" s="366">
        <v>247</v>
      </c>
      <c r="F259" s="457"/>
    </row>
    <row r="260" spans="1:6" x14ac:dyDescent="0.2">
      <c r="A260" s="454" t="s">
        <v>369</v>
      </c>
      <c r="B260" s="455"/>
      <c r="C260" s="456"/>
      <c r="D260" s="365">
        <v>2200</v>
      </c>
      <c r="E260" s="366">
        <v>330</v>
      </c>
      <c r="F260" s="457"/>
    </row>
    <row r="261" spans="1:6" x14ac:dyDescent="0.2">
      <c r="A261" s="454" t="s">
        <v>370</v>
      </c>
      <c r="B261" s="455"/>
      <c r="C261" s="456"/>
      <c r="D261" s="365">
        <v>2200</v>
      </c>
      <c r="E261" s="366">
        <v>330</v>
      </c>
      <c r="F261" s="457"/>
    </row>
    <row r="262" spans="1:6" x14ac:dyDescent="0.2">
      <c r="A262" s="454" t="s">
        <v>371</v>
      </c>
      <c r="B262" s="455"/>
      <c r="C262" s="456"/>
      <c r="D262" s="365">
        <v>2500</v>
      </c>
      <c r="E262" s="366">
        <v>450</v>
      </c>
      <c r="F262" s="457"/>
    </row>
    <row r="263" spans="1:6" x14ac:dyDescent="0.2">
      <c r="A263" s="454" t="s">
        <v>372</v>
      </c>
      <c r="B263" s="455"/>
      <c r="C263" s="456"/>
      <c r="D263" s="365">
        <v>2500</v>
      </c>
      <c r="E263" s="366">
        <v>365</v>
      </c>
      <c r="F263" s="457"/>
    </row>
    <row r="264" spans="1:6" x14ac:dyDescent="0.2">
      <c r="A264" s="458" t="s">
        <v>373</v>
      </c>
      <c r="B264" s="459"/>
      <c r="C264" s="460"/>
      <c r="D264" s="385">
        <v>4000</v>
      </c>
      <c r="E264" s="386">
        <v>1300</v>
      </c>
      <c r="F264" s="461"/>
    </row>
    <row r="265" spans="1:6" x14ac:dyDescent="0.2">
      <c r="A265" s="462" t="s">
        <v>374</v>
      </c>
      <c r="B265" s="463"/>
      <c r="C265" s="464"/>
      <c r="D265" s="359">
        <v>8500</v>
      </c>
      <c r="E265" s="360">
        <v>94</v>
      </c>
      <c r="F265" s="465" t="s">
        <v>375</v>
      </c>
    </row>
    <row r="266" spans="1:6" x14ac:dyDescent="0.2">
      <c r="A266" s="466" t="s">
        <v>376</v>
      </c>
      <c r="B266" s="467"/>
      <c r="C266" s="468"/>
      <c r="D266" s="365">
        <v>8500</v>
      </c>
      <c r="E266" s="366">
        <v>94</v>
      </c>
      <c r="F266" s="469"/>
    </row>
    <row r="267" spans="1:6" x14ac:dyDescent="0.2">
      <c r="A267" s="466" t="s">
        <v>377</v>
      </c>
      <c r="B267" s="467"/>
      <c r="C267" s="468"/>
      <c r="D267" s="365"/>
      <c r="E267" s="366">
        <v>540</v>
      </c>
      <c r="F267" s="469"/>
    </row>
    <row r="268" spans="1:6" x14ac:dyDescent="0.2">
      <c r="A268" s="466" t="s">
        <v>378</v>
      </c>
      <c r="B268" s="467"/>
      <c r="C268" s="468"/>
      <c r="D268" s="365"/>
      <c r="E268" s="366">
        <v>31080</v>
      </c>
      <c r="F268" s="469"/>
    </row>
    <row r="269" spans="1:6" x14ac:dyDescent="0.2">
      <c r="A269" s="466" t="s">
        <v>379</v>
      </c>
      <c r="B269" s="467"/>
      <c r="C269" s="468"/>
      <c r="D269" s="365"/>
      <c r="E269" s="366">
        <v>31080</v>
      </c>
      <c r="F269" s="469"/>
    </row>
    <row r="270" spans="1:6" x14ac:dyDescent="0.2">
      <c r="A270" s="466" t="s">
        <v>380</v>
      </c>
      <c r="B270" s="467"/>
      <c r="C270" s="468"/>
      <c r="D270" s="365">
        <v>17.8</v>
      </c>
      <c r="E270" s="366">
        <v>135</v>
      </c>
      <c r="F270" s="469"/>
    </row>
    <row r="271" spans="1:6" x14ac:dyDescent="0.2">
      <c r="A271" s="466" t="s">
        <v>381</v>
      </c>
      <c r="B271" s="467"/>
      <c r="C271" s="468"/>
      <c r="D271" s="365">
        <v>17.8</v>
      </c>
      <c r="E271" s="366">
        <v>135</v>
      </c>
      <c r="F271" s="469"/>
    </row>
    <row r="272" spans="1:6" x14ac:dyDescent="0.2">
      <c r="A272" s="470" t="s">
        <v>382</v>
      </c>
      <c r="B272" s="471"/>
      <c r="C272" s="472"/>
      <c r="D272" s="385">
        <v>255</v>
      </c>
      <c r="E272" s="386">
        <v>3</v>
      </c>
      <c r="F272" s="473"/>
    </row>
  </sheetData>
  <mergeCells count="120">
    <mergeCell ref="C113:E113"/>
    <mergeCell ref="D133:D135"/>
    <mergeCell ref="D137:F137"/>
    <mergeCell ref="C140:E140"/>
    <mergeCell ref="A151:F151"/>
    <mergeCell ref="B104:B105"/>
    <mergeCell ref="D104:E104"/>
    <mergeCell ref="I104:J104"/>
    <mergeCell ref="Q104:Q106"/>
    <mergeCell ref="R104:S104"/>
    <mergeCell ref="R105:S105"/>
    <mergeCell ref="R106:S106"/>
    <mergeCell ref="B100:B101"/>
    <mergeCell ref="D100:E100"/>
    <mergeCell ref="I100:J100"/>
    <mergeCell ref="Q100:Q102"/>
    <mergeCell ref="R100:S100"/>
    <mergeCell ref="R101:S101"/>
    <mergeCell ref="R102:S102"/>
    <mergeCell ref="B96:B97"/>
    <mergeCell ref="D96:E96"/>
    <mergeCell ref="I96:J96"/>
    <mergeCell ref="Q96:Q98"/>
    <mergeCell ref="R96:S96"/>
    <mergeCell ref="R97:S97"/>
    <mergeCell ref="R98:S98"/>
    <mergeCell ref="B92:B93"/>
    <mergeCell ref="D92:E92"/>
    <mergeCell ref="I92:J92"/>
    <mergeCell ref="Q92:Q94"/>
    <mergeCell ref="R92:S92"/>
    <mergeCell ref="R93:S93"/>
    <mergeCell ref="R94:S94"/>
    <mergeCell ref="B88:B89"/>
    <mergeCell ref="D88:E88"/>
    <mergeCell ref="I88:J88"/>
    <mergeCell ref="Q88:Q90"/>
    <mergeCell ref="R88:S88"/>
    <mergeCell ref="R89:S89"/>
    <mergeCell ref="R90:S90"/>
    <mergeCell ref="B84:B85"/>
    <mergeCell ref="D84:E84"/>
    <mergeCell ref="I84:J84"/>
    <mergeCell ref="Q84:Q86"/>
    <mergeCell ref="R84:S84"/>
    <mergeCell ref="R85:S85"/>
    <mergeCell ref="R86:S86"/>
    <mergeCell ref="B80:B81"/>
    <mergeCell ref="D80:E80"/>
    <mergeCell ref="I80:J80"/>
    <mergeCell ref="Q80:Q82"/>
    <mergeCell ref="R80:S80"/>
    <mergeCell ref="R81:S81"/>
    <mergeCell ref="R82:S82"/>
    <mergeCell ref="B76:B77"/>
    <mergeCell ref="D76:E76"/>
    <mergeCell ref="I76:J76"/>
    <mergeCell ref="Q76:Q78"/>
    <mergeCell ref="R76:S76"/>
    <mergeCell ref="R77:S77"/>
    <mergeCell ref="R78:S78"/>
    <mergeCell ref="Q72:Q74"/>
    <mergeCell ref="R72:S72"/>
    <mergeCell ref="R73:S73"/>
    <mergeCell ref="R74:S74"/>
    <mergeCell ref="B68:B69"/>
    <mergeCell ref="D68:E68"/>
    <mergeCell ref="I68:J68"/>
    <mergeCell ref="Q68:Q70"/>
    <mergeCell ref="R68:S68"/>
    <mergeCell ref="R69:S69"/>
    <mergeCell ref="R70:S70"/>
    <mergeCell ref="C66:F66"/>
    <mergeCell ref="F54:G54"/>
    <mergeCell ref="H54:I54"/>
    <mergeCell ref="H55:I55"/>
    <mergeCell ref="H56:I56"/>
    <mergeCell ref="H57:I57"/>
    <mergeCell ref="H58:I58"/>
    <mergeCell ref="B72:B73"/>
    <mergeCell ref="D72:E72"/>
    <mergeCell ref="I72:J72"/>
    <mergeCell ref="Q2:R3"/>
    <mergeCell ref="J4:J5"/>
    <mergeCell ref="B6:D6"/>
    <mergeCell ref="B7:D7"/>
    <mergeCell ref="C8:C39"/>
    <mergeCell ref="D8:D12"/>
    <mergeCell ref="Q9:R9"/>
    <mergeCell ref="Q11:R11"/>
    <mergeCell ref="D13:D17"/>
    <mergeCell ref="M2:O2"/>
    <mergeCell ref="D28:D32"/>
    <mergeCell ref="Q29:R29"/>
    <mergeCell ref="Q31:R31"/>
    <mergeCell ref="D33:D37"/>
    <mergeCell ref="AE68:AE69"/>
    <mergeCell ref="AE77:AE79"/>
    <mergeCell ref="AE80:AE82"/>
    <mergeCell ref="Q14:R14"/>
    <mergeCell ref="Q16:R16"/>
    <mergeCell ref="D18:D22"/>
    <mergeCell ref="Q19:R19"/>
    <mergeCell ref="Q21:R21"/>
    <mergeCell ref="D23:D27"/>
    <mergeCell ref="Q24:R24"/>
    <mergeCell ref="Q26:R26"/>
    <mergeCell ref="C43:E43"/>
    <mergeCell ref="D44:E44"/>
    <mergeCell ref="D45:E45"/>
    <mergeCell ref="B51:D51"/>
    <mergeCell ref="F53:G53"/>
    <mergeCell ref="H53:I53"/>
    <mergeCell ref="B41:D41"/>
    <mergeCell ref="C42:E42"/>
    <mergeCell ref="H59:I59"/>
    <mergeCell ref="H60:I60"/>
    <mergeCell ref="H61:I61"/>
    <mergeCell ref="H62:I62"/>
    <mergeCell ref="H63:I63"/>
  </mergeCells>
  <phoneticPr fontId="2"/>
  <conditionalFormatting sqref="E8:F9 E10 E11:F14 E15 E16:F19 E20 E21:F24 E25 E26:F29 E30 E31:F34 E35 E36:F37">
    <cfRule type="expression" dxfId="84" priority="20" stopIfTrue="1">
      <formula>$Q$2=1</formula>
    </cfRule>
  </conditionalFormatting>
  <conditionalFormatting sqref="F53:O54">
    <cfRule type="expression" dxfId="83" priority="6" stopIfTrue="1">
      <formula>$H$54=""</formula>
    </cfRule>
  </conditionalFormatting>
  <conditionalFormatting sqref="G108">
    <cfRule type="cellIs" dxfId="82" priority="25" stopIfTrue="1" operator="equal">
      <formula>0</formula>
    </cfRule>
  </conditionalFormatting>
  <conditionalFormatting sqref="G7:I7">
    <cfRule type="expression" dxfId="81" priority="27" stopIfTrue="1">
      <formula>$Q$2=2</formula>
    </cfRule>
  </conditionalFormatting>
  <conditionalFormatting sqref="G38:I38 K38:O38">
    <cfRule type="cellIs" dxfId="80" priority="1" stopIfTrue="1" operator="equal">
      <formula>0</formula>
    </cfRule>
  </conditionalFormatting>
  <conditionalFormatting sqref="G6:O6 B6:F7 B8:B39 B40:F41 B42:B49 B50:F51">
    <cfRule type="expression" dxfId="79" priority="17" stopIfTrue="1">
      <formula>$Q$2=2</formula>
    </cfRule>
  </conditionalFormatting>
  <conditionalFormatting sqref="G40:O41 G50:O51">
    <cfRule type="expression" dxfId="78" priority="22" stopIfTrue="1">
      <formula>$Q$2=2</formula>
    </cfRule>
  </conditionalFormatting>
  <conditionalFormatting sqref="H55:O55">
    <cfRule type="expression" dxfId="77" priority="7" stopIfTrue="1">
      <formula>$H$55=""</formula>
    </cfRule>
  </conditionalFormatting>
  <conditionalFormatting sqref="H56:O56">
    <cfRule type="expression" dxfId="76" priority="8" stopIfTrue="1">
      <formula>$H$56=""</formula>
    </cfRule>
  </conditionalFormatting>
  <conditionalFormatting sqref="H57:O57">
    <cfRule type="expression" dxfId="75" priority="9" stopIfTrue="1">
      <formula>$H$57=""</formula>
    </cfRule>
  </conditionalFormatting>
  <conditionalFormatting sqref="H58:O58">
    <cfRule type="expression" dxfId="74" priority="10" stopIfTrue="1">
      <formula>$H$58=""</formula>
    </cfRule>
  </conditionalFormatting>
  <conditionalFormatting sqref="H59:O59">
    <cfRule type="expression" dxfId="73" priority="11" stopIfTrue="1">
      <formula>$H$59=""</formula>
    </cfRule>
  </conditionalFormatting>
  <conditionalFormatting sqref="H60:O60">
    <cfRule type="expression" dxfId="72" priority="12" stopIfTrue="1">
      <formula>$H$60=""</formula>
    </cfRule>
  </conditionalFormatting>
  <conditionalFormatting sqref="H61:O61">
    <cfRule type="expression" dxfId="71" priority="13" stopIfTrue="1">
      <formula>$H$61=""</formula>
    </cfRule>
  </conditionalFormatting>
  <conditionalFormatting sqref="H62:O62">
    <cfRule type="expression" dxfId="70" priority="14" stopIfTrue="1">
      <formula>$H$62=""</formula>
    </cfRule>
  </conditionalFormatting>
  <conditionalFormatting sqref="H63:O63">
    <cfRule type="expression" dxfId="69" priority="15" stopIfTrue="1">
      <formula>$H$63=""</formula>
    </cfRule>
  </conditionalFormatting>
  <conditionalFormatting sqref="J38 G39:J39">
    <cfRule type="expression" dxfId="68" priority="26" stopIfTrue="1">
      <formula>$Q$2=2</formula>
    </cfRule>
  </conditionalFormatting>
  <conditionalFormatting sqref="J69">
    <cfRule type="expression" dxfId="67" priority="58" stopIfTrue="1">
      <formula>$G$68=""</formula>
    </cfRule>
  </conditionalFormatting>
  <conditionalFormatting sqref="J70">
    <cfRule type="expression" dxfId="66" priority="69" stopIfTrue="1">
      <formula>$G$68=""</formula>
    </cfRule>
  </conditionalFormatting>
  <conditionalFormatting sqref="J73">
    <cfRule type="expression" dxfId="65" priority="70" stopIfTrue="1">
      <formula>$G$72=""</formula>
    </cfRule>
  </conditionalFormatting>
  <conditionalFormatting sqref="J74">
    <cfRule type="expression" dxfId="64" priority="71" stopIfTrue="1">
      <formula>$G$72=""</formula>
    </cfRule>
  </conditionalFormatting>
  <conditionalFormatting sqref="J77">
    <cfRule type="expression" dxfId="63" priority="57" stopIfTrue="1">
      <formula>$G$76=""</formula>
    </cfRule>
  </conditionalFormatting>
  <conditionalFormatting sqref="J78">
    <cfRule type="expression" dxfId="62" priority="72" stopIfTrue="1">
      <formula>$G$76=""</formula>
    </cfRule>
  </conditionalFormatting>
  <conditionalFormatting sqref="J81">
    <cfRule type="expression" dxfId="61" priority="56" stopIfTrue="1">
      <formula>$G$80=""</formula>
    </cfRule>
  </conditionalFormatting>
  <conditionalFormatting sqref="J82">
    <cfRule type="expression" dxfId="60" priority="53" stopIfTrue="1">
      <formula>$G$80=""</formula>
    </cfRule>
  </conditionalFormatting>
  <conditionalFormatting sqref="J85">
    <cfRule type="expression" dxfId="59" priority="73" stopIfTrue="1">
      <formula>$G$84=""</formula>
    </cfRule>
  </conditionalFormatting>
  <conditionalFormatting sqref="J86">
    <cfRule type="expression" dxfId="58" priority="52" stopIfTrue="1">
      <formula>$G$84=""</formula>
    </cfRule>
  </conditionalFormatting>
  <conditionalFormatting sqref="J89">
    <cfRule type="expression" dxfId="57" priority="74" stopIfTrue="1">
      <formula>$G$88=""</formula>
    </cfRule>
  </conditionalFormatting>
  <conditionalFormatting sqref="J90">
    <cfRule type="expression" dxfId="56" priority="51" stopIfTrue="1">
      <formula>$G$88=""</formula>
    </cfRule>
  </conditionalFormatting>
  <conditionalFormatting sqref="J93">
    <cfRule type="expression" dxfId="55" priority="75" stopIfTrue="1">
      <formula>$G$92=""</formula>
    </cfRule>
  </conditionalFormatting>
  <conditionalFormatting sqref="J94">
    <cfRule type="expression" dxfId="54" priority="50" stopIfTrue="1">
      <formula>$G$92=""</formula>
    </cfRule>
  </conditionalFormatting>
  <conditionalFormatting sqref="J97">
    <cfRule type="expression" dxfId="53" priority="76" stopIfTrue="1">
      <formula>$G$96=""</formula>
    </cfRule>
  </conditionalFormatting>
  <conditionalFormatting sqref="J98">
    <cfRule type="expression" dxfId="52" priority="49" stopIfTrue="1">
      <formula>$G$96=""</formula>
    </cfRule>
  </conditionalFormatting>
  <conditionalFormatting sqref="J101">
    <cfRule type="expression" dxfId="51" priority="77" stopIfTrue="1">
      <formula>$G$100=""</formula>
    </cfRule>
  </conditionalFormatting>
  <conditionalFormatting sqref="J102">
    <cfRule type="expression" dxfId="50" priority="54" stopIfTrue="1">
      <formula>$G$100=""</formula>
    </cfRule>
  </conditionalFormatting>
  <conditionalFormatting sqref="J105">
    <cfRule type="expression" dxfId="49" priority="78" stopIfTrue="1">
      <formula>$G$104=""</formula>
    </cfRule>
  </conditionalFormatting>
  <conditionalFormatting sqref="J106">
    <cfRule type="expression" dxfId="48" priority="55" stopIfTrue="1">
      <formula>$G$104=""</formula>
    </cfRule>
  </conditionalFormatting>
  <conditionalFormatting sqref="J7:O7">
    <cfRule type="cellIs" dxfId="47" priority="19" stopIfTrue="1" operator="equal">
      <formula>0</formula>
    </cfRule>
    <cfRule type="expression" dxfId="46" priority="18" stopIfTrue="1">
      <formula>$Q$2=2</formula>
    </cfRule>
  </conditionalFormatting>
  <conditionalFormatting sqref="J110:O110">
    <cfRule type="expression" dxfId="45" priority="23" stopIfTrue="1">
      <formula>$I$110=2</formula>
    </cfRule>
  </conditionalFormatting>
  <conditionalFormatting sqref="J111:O111">
    <cfRule type="expression" dxfId="44" priority="24" stopIfTrue="1">
      <formula>$I$110=1</formula>
    </cfRule>
  </conditionalFormatting>
  <conditionalFormatting sqref="K1:O1 B1:J3 A1:A51 K2:N2 G4:I4 B4:F5 J4:O5 G5:H5 D8:D37 G8:O37 C8:C39 D38:F39 K39:O39 C42:O49 A52:O52">
    <cfRule type="expression" dxfId="43" priority="16" stopIfTrue="1">
      <formula>$Q$2=2</formula>
    </cfRule>
  </conditionalFormatting>
  <conditionalFormatting sqref="K3:O3">
    <cfRule type="expression" dxfId="42" priority="21" stopIfTrue="1">
      <formula>$Q$2=2</formula>
    </cfRule>
  </conditionalFormatting>
  <conditionalFormatting sqref="K69:O69">
    <cfRule type="expression" dxfId="41" priority="59" stopIfTrue="1">
      <formula>$G$69=""</formula>
    </cfRule>
  </conditionalFormatting>
  <conditionalFormatting sqref="K70:O70">
    <cfRule type="expression" dxfId="40" priority="3" stopIfTrue="1">
      <formula>$G$69=""</formula>
    </cfRule>
  </conditionalFormatting>
  <conditionalFormatting sqref="K73:O73">
    <cfRule type="expression" dxfId="39" priority="60" stopIfTrue="1">
      <formula>$G$73=""</formula>
    </cfRule>
  </conditionalFormatting>
  <conditionalFormatting sqref="K74:O74">
    <cfRule type="expression" dxfId="38" priority="40" stopIfTrue="1">
      <formula>$G$73=""</formula>
    </cfRule>
  </conditionalFormatting>
  <conditionalFormatting sqref="K77:O77">
    <cfRule type="expression" dxfId="37" priority="61" stopIfTrue="1">
      <formula>$G$77=""</formula>
    </cfRule>
  </conditionalFormatting>
  <conditionalFormatting sqref="K78:O78">
    <cfRule type="expression" dxfId="36" priority="41" stopIfTrue="1">
      <formula>$G$77=""</formula>
    </cfRule>
  </conditionalFormatting>
  <conditionalFormatting sqref="K81:O81">
    <cfRule type="expression" dxfId="35" priority="62" stopIfTrue="1">
      <formula>$G$81=""</formula>
    </cfRule>
  </conditionalFormatting>
  <conditionalFormatting sqref="K82:O82">
    <cfRule type="expression" dxfId="34" priority="42" stopIfTrue="1">
      <formula>$G$81=""</formula>
    </cfRule>
  </conditionalFormatting>
  <conditionalFormatting sqref="K85:O85">
    <cfRule type="expression" dxfId="33" priority="63" stopIfTrue="1">
      <formula>$G$85=""</formula>
    </cfRule>
  </conditionalFormatting>
  <conditionalFormatting sqref="K86:O86">
    <cfRule type="expression" dxfId="32" priority="43" stopIfTrue="1">
      <formula>$G$85=""</formula>
    </cfRule>
  </conditionalFormatting>
  <conditionalFormatting sqref="K89:O89">
    <cfRule type="expression" dxfId="31" priority="64" stopIfTrue="1">
      <formula>$G$89=""</formula>
    </cfRule>
  </conditionalFormatting>
  <conditionalFormatting sqref="K90:O90">
    <cfRule type="expression" dxfId="30" priority="44" stopIfTrue="1">
      <formula>$G$89=""</formula>
    </cfRule>
  </conditionalFormatting>
  <conditionalFormatting sqref="K93:O93">
    <cfRule type="expression" dxfId="29" priority="65" stopIfTrue="1">
      <formula>$G$93=""</formula>
    </cfRule>
  </conditionalFormatting>
  <conditionalFormatting sqref="K94:O94">
    <cfRule type="expression" dxfId="28" priority="45" stopIfTrue="1">
      <formula>$G$93=""</formula>
    </cfRule>
  </conditionalFormatting>
  <conditionalFormatting sqref="K97:O97">
    <cfRule type="expression" dxfId="27" priority="66" stopIfTrue="1">
      <formula>$G$97=""</formula>
    </cfRule>
  </conditionalFormatting>
  <conditionalFormatting sqref="K98:O98">
    <cfRule type="expression" dxfId="26" priority="46" stopIfTrue="1">
      <formula>$G$97=""</formula>
    </cfRule>
  </conditionalFormatting>
  <conditionalFormatting sqref="K101:O101">
    <cfRule type="expression" dxfId="25" priority="67" stopIfTrue="1">
      <formula>$G$101=""</formula>
    </cfRule>
  </conditionalFormatting>
  <conditionalFormatting sqref="K102:O102">
    <cfRule type="expression" dxfId="24" priority="47" stopIfTrue="1">
      <formula>$G$101=""</formula>
    </cfRule>
  </conditionalFormatting>
  <conditionalFormatting sqref="K105:O105">
    <cfRule type="expression" dxfId="23" priority="68" stopIfTrue="1">
      <formula>$G$105=""</formula>
    </cfRule>
  </conditionalFormatting>
  <conditionalFormatting sqref="K106:O106">
    <cfRule type="expression" dxfId="22" priority="48" stopIfTrue="1">
      <formula>$G$105=""</formula>
    </cfRule>
  </conditionalFormatting>
  <conditionalFormatting sqref="P9 P11">
    <cfRule type="expression" dxfId="21" priority="35" stopIfTrue="1">
      <formula>$D$8&lt;&gt;0</formula>
    </cfRule>
  </conditionalFormatting>
  <conditionalFormatting sqref="P14 P16">
    <cfRule type="expression" dxfId="20" priority="34" stopIfTrue="1">
      <formula>$D$13&lt;&gt;0</formula>
    </cfRule>
  </conditionalFormatting>
  <conditionalFormatting sqref="P19 P21">
    <cfRule type="expression" dxfId="19" priority="36" stopIfTrue="1">
      <formula>$D$18&lt;&gt;0</formula>
    </cfRule>
  </conditionalFormatting>
  <conditionalFormatting sqref="P24 P26">
    <cfRule type="expression" dxfId="18" priority="37" stopIfTrue="1">
      <formula>$D$23&lt;&gt;0</formula>
    </cfRule>
  </conditionalFormatting>
  <conditionalFormatting sqref="P29 P31">
    <cfRule type="expression" dxfId="17" priority="38" stopIfTrue="1">
      <formula>$D$28&lt;&gt;0</formula>
    </cfRule>
  </conditionalFormatting>
  <conditionalFormatting sqref="P34 P36">
    <cfRule type="expression" dxfId="16" priority="39" stopIfTrue="1">
      <formula>$D$33&lt;&gt;0</formula>
    </cfRule>
  </conditionalFormatting>
  <conditionalFormatting sqref="Q6:Q11">
    <cfRule type="expression" dxfId="15" priority="29" stopIfTrue="1">
      <formula>$D$8=0</formula>
    </cfRule>
  </conditionalFormatting>
  <conditionalFormatting sqref="Q13:Q16">
    <cfRule type="expression" dxfId="14" priority="28" stopIfTrue="1">
      <formula>$D$13=0</formula>
    </cfRule>
  </conditionalFormatting>
  <conditionalFormatting sqref="Q18:Q21">
    <cfRule type="expression" dxfId="13" priority="30" stopIfTrue="1">
      <formula>$D$18=0</formula>
    </cfRule>
  </conditionalFormatting>
  <conditionalFormatting sqref="Q23:Q26">
    <cfRule type="expression" dxfId="12" priority="31" stopIfTrue="1">
      <formula>$D$23=0</formula>
    </cfRule>
  </conditionalFormatting>
  <conditionalFormatting sqref="Q28:Q31">
    <cfRule type="expression" dxfId="11" priority="32" stopIfTrue="1">
      <formula>$D$28=0</formula>
    </cfRule>
  </conditionalFormatting>
  <conditionalFormatting sqref="Q33:Q36">
    <cfRule type="expression" dxfId="10" priority="33" stopIfTrue="1">
      <formula>$D$33=0</formula>
    </cfRule>
  </conditionalFormatting>
  <conditionalFormatting sqref="T68:T70">
    <cfRule type="expression" dxfId="9" priority="2" stopIfTrue="1">
      <formula>$G$68=""</formula>
    </cfRule>
  </conditionalFormatting>
  <conditionalFormatting sqref="T72:T74">
    <cfRule type="expression" dxfId="8" priority="4" stopIfTrue="1">
      <formula>$G$72=""</formula>
    </cfRule>
  </conditionalFormatting>
  <conditionalFormatting sqref="T76:T78">
    <cfRule type="expression" dxfId="7" priority="95" stopIfTrue="1">
      <formula>$G$76=""</formula>
    </cfRule>
  </conditionalFormatting>
  <conditionalFormatting sqref="T80:T82">
    <cfRule type="expression" dxfId="6" priority="94" stopIfTrue="1">
      <formula>$G$80=""</formula>
    </cfRule>
  </conditionalFormatting>
  <conditionalFormatting sqref="T84:T86">
    <cfRule type="expression" dxfId="5" priority="5" stopIfTrue="1">
      <formula>$G$84=""</formula>
    </cfRule>
  </conditionalFormatting>
  <conditionalFormatting sqref="T88:T90">
    <cfRule type="expression" dxfId="4" priority="89" stopIfTrue="1">
      <formula>$G$88=""</formula>
    </cfRule>
  </conditionalFormatting>
  <conditionalFormatting sqref="T92:T94">
    <cfRule type="expression" dxfId="3" priority="90" stopIfTrue="1">
      <formula>$G$92=""</formula>
    </cfRule>
  </conditionalFormatting>
  <conditionalFormatting sqref="T96:T98">
    <cfRule type="expression" dxfId="2" priority="91" stopIfTrue="1">
      <formula>$G$96=""</formula>
    </cfRule>
  </conditionalFormatting>
  <conditionalFormatting sqref="T100:T102">
    <cfRule type="expression" dxfId="1" priority="92" stopIfTrue="1">
      <formula>$G$100=""</formula>
    </cfRule>
  </conditionalFormatting>
  <conditionalFormatting sqref="T104:T106">
    <cfRule type="expression" dxfId="0" priority="93" stopIfTrue="1">
      <formula>$G$104=""</formula>
    </cfRule>
  </conditionalFormatting>
  <dataValidations count="1">
    <dataValidation type="whole" allowBlank="1" showInputMessage="1" showErrorMessage="1" sqref="G68 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65604 JC65604 SY65604 ACU65604 AMQ65604 AWM65604 BGI65604 BQE65604 CAA65604 CJW65604 CTS65604 DDO65604 DNK65604 DXG65604 EHC65604 EQY65604 FAU65604 FKQ65604 FUM65604 GEI65604 GOE65604 GYA65604 HHW65604 HRS65604 IBO65604 ILK65604 IVG65604 JFC65604 JOY65604 JYU65604 KIQ65604 KSM65604 LCI65604 LME65604 LWA65604 MFW65604 MPS65604 MZO65604 NJK65604 NTG65604 ODC65604 OMY65604 OWU65604 PGQ65604 PQM65604 QAI65604 QKE65604 QUA65604 RDW65604 RNS65604 RXO65604 SHK65604 SRG65604 TBC65604 TKY65604 TUU65604 UEQ65604 UOM65604 UYI65604 VIE65604 VSA65604 WBW65604 WLS65604 WVO65604 G131140 JC131140 SY131140 ACU131140 AMQ131140 AWM131140 BGI131140 BQE131140 CAA131140 CJW131140 CTS131140 DDO131140 DNK131140 DXG131140 EHC131140 EQY131140 FAU131140 FKQ131140 FUM131140 GEI131140 GOE131140 GYA131140 HHW131140 HRS131140 IBO131140 ILK131140 IVG131140 JFC131140 JOY131140 JYU131140 KIQ131140 KSM131140 LCI131140 LME131140 LWA131140 MFW131140 MPS131140 MZO131140 NJK131140 NTG131140 ODC131140 OMY131140 OWU131140 PGQ131140 PQM131140 QAI131140 QKE131140 QUA131140 RDW131140 RNS131140 RXO131140 SHK131140 SRG131140 TBC131140 TKY131140 TUU131140 UEQ131140 UOM131140 UYI131140 VIE131140 VSA131140 WBW131140 WLS131140 WVO131140 G196676 JC196676 SY196676 ACU196676 AMQ196676 AWM196676 BGI196676 BQE196676 CAA196676 CJW196676 CTS196676 DDO196676 DNK196676 DXG196676 EHC196676 EQY196676 FAU196676 FKQ196676 FUM196676 GEI196676 GOE196676 GYA196676 HHW196676 HRS196676 IBO196676 ILK196676 IVG196676 JFC196676 JOY196676 JYU196676 KIQ196676 KSM196676 LCI196676 LME196676 LWA196676 MFW196676 MPS196676 MZO196676 NJK196676 NTG196676 ODC196676 OMY196676 OWU196676 PGQ196676 PQM196676 QAI196676 QKE196676 QUA196676 RDW196676 RNS196676 RXO196676 SHK196676 SRG196676 TBC196676 TKY196676 TUU196676 UEQ196676 UOM196676 UYI196676 VIE196676 VSA196676 WBW196676 WLS196676 WVO196676 G262212 JC262212 SY262212 ACU262212 AMQ262212 AWM262212 BGI262212 BQE262212 CAA262212 CJW262212 CTS262212 DDO262212 DNK262212 DXG262212 EHC262212 EQY262212 FAU262212 FKQ262212 FUM262212 GEI262212 GOE262212 GYA262212 HHW262212 HRS262212 IBO262212 ILK262212 IVG262212 JFC262212 JOY262212 JYU262212 KIQ262212 KSM262212 LCI262212 LME262212 LWA262212 MFW262212 MPS262212 MZO262212 NJK262212 NTG262212 ODC262212 OMY262212 OWU262212 PGQ262212 PQM262212 QAI262212 QKE262212 QUA262212 RDW262212 RNS262212 RXO262212 SHK262212 SRG262212 TBC262212 TKY262212 TUU262212 UEQ262212 UOM262212 UYI262212 VIE262212 VSA262212 WBW262212 WLS262212 WVO262212 G327748 JC327748 SY327748 ACU327748 AMQ327748 AWM327748 BGI327748 BQE327748 CAA327748 CJW327748 CTS327748 DDO327748 DNK327748 DXG327748 EHC327748 EQY327748 FAU327748 FKQ327748 FUM327748 GEI327748 GOE327748 GYA327748 HHW327748 HRS327748 IBO327748 ILK327748 IVG327748 JFC327748 JOY327748 JYU327748 KIQ327748 KSM327748 LCI327748 LME327748 LWA327748 MFW327748 MPS327748 MZO327748 NJK327748 NTG327748 ODC327748 OMY327748 OWU327748 PGQ327748 PQM327748 QAI327748 QKE327748 QUA327748 RDW327748 RNS327748 RXO327748 SHK327748 SRG327748 TBC327748 TKY327748 TUU327748 UEQ327748 UOM327748 UYI327748 VIE327748 VSA327748 WBW327748 WLS327748 WVO327748 G393284 JC393284 SY393284 ACU393284 AMQ393284 AWM393284 BGI393284 BQE393284 CAA393284 CJW393284 CTS393284 DDO393284 DNK393284 DXG393284 EHC393284 EQY393284 FAU393284 FKQ393284 FUM393284 GEI393284 GOE393284 GYA393284 HHW393284 HRS393284 IBO393284 ILK393284 IVG393284 JFC393284 JOY393284 JYU393284 KIQ393284 KSM393284 LCI393284 LME393284 LWA393284 MFW393284 MPS393284 MZO393284 NJK393284 NTG393284 ODC393284 OMY393284 OWU393284 PGQ393284 PQM393284 QAI393284 QKE393284 QUA393284 RDW393284 RNS393284 RXO393284 SHK393284 SRG393284 TBC393284 TKY393284 TUU393284 UEQ393284 UOM393284 UYI393284 VIE393284 VSA393284 WBW393284 WLS393284 WVO393284 G458820 JC458820 SY458820 ACU458820 AMQ458820 AWM458820 BGI458820 BQE458820 CAA458820 CJW458820 CTS458820 DDO458820 DNK458820 DXG458820 EHC458820 EQY458820 FAU458820 FKQ458820 FUM458820 GEI458820 GOE458820 GYA458820 HHW458820 HRS458820 IBO458820 ILK458820 IVG458820 JFC458820 JOY458820 JYU458820 KIQ458820 KSM458820 LCI458820 LME458820 LWA458820 MFW458820 MPS458820 MZO458820 NJK458820 NTG458820 ODC458820 OMY458820 OWU458820 PGQ458820 PQM458820 QAI458820 QKE458820 QUA458820 RDW458820 RNS458820 RXO458820 SHK458820 SRG458820 TBC458820 TKY458820 TUU458820 UEQ458820 UOM458820 UYI458820 VIE458820 VSA458820 WBW458820 WLS458820 WVO458820 G524356 JC524356 SY524356 ACU524356 AMQ524356 AWM524356 BGI524356 BQE524356 CAA524356 CJW524356 CTS524356 DDO524356 DNK524356 DXG524356 EHC524356 EQY524356 FAU524356 FKQ524356 FUM524356 GEI524356 GOE524356 GYA524356 HHW524356 HRS524356 IBO524356 ILK524356 IVG524356 JFC524356 JOY524356 JYU524356 KIQ524356 KSM524356 LCI524356 LME524356 LWA524356 MFW524356 MPS524356 MZO524356 NJK524356 NTG524356 ODC524356 OMY524356 OWU524356 PGQ524356 PQM524356 QAI524356 QKE524356 QUA524356 RDW524356 RNS524356 RXO524356 SHK524356 SRG524356 TBC524356 TKY524356 TUU524356 UEQ524356 UOM524356 UYI524356 VIE524356 VSA524356 WBW524356 WLS524356 WVO524356 G589892 JC589892 SY589892 ACU589892 AMQ589892 AWM589892 BGI589892 BQE589892 CAA589892 CJW589892 CTS589892 DDO589892 DNK589892 DXG589892 EHC589892 EQY589892 FAU589892 FKQ589892 FUM589892 GEI589892 GOE589892 GYA589892 HHW589892 HRS589892 IBO589892 ILK589892 IVG589892 JFC589892 JOY589892 JYU589892 KIQ589892 KSM589892 LCI589892 LME589892 LWA589892 MFW589892 MPS589892 MZO589892 NJK589892 NTG589892 ODC589892 OMY589892 OWU589892 PGQ589892 PQM589892 QAI589892 QKE589892 QUA589892 RDW589892 RNS589892 RXO589892 SHK589892 SRG589892 TBC589892 TKY589892 TUU589892 UEQ589892 UOM589892 UYI589892 VIE589892 VSA589892 WBW589892 WLS589892 WVO589892 G655428 JC655428 SY655428 ACU655428 AMQ655428 AWM655428 BGI655428 BQE655428 CAA655428 CJW655428 CTS655428 DDO655428 DNK655428 DXG655428 EHC655428 EQY655428 FAU655428 FKQ655428 FUM655428 GEI655428 GOE655428 GYA655428 HHW655428 HRS655428 IBO655428 ILK655428 IVG655428 JFC655428 JOY655428 JYU655428 KIQ655428 KSM655428 LCI655428 LME655428 LWA655428 MFW655428 MPS655428 MZO655428 NJK655428 NTG655428 ODC655428 OMY655428 OWU655428 PGQ655428 PQM655428 QAI655428 QKE655428 QUA655428 RDW655428 RNS655428 RXO655428 SHK655428 SRG655428 TBC655428 TKY655428 TUU655428 UEQ655428 UOM655428 UYI655428 VIE655428 VSA655428 WBW655428 WLS655428 WVO655428 G720964 JC720964 SY720964 ACU720964 AMQ720964 AWM720964 BGI720964 BQE720964 CAA720964 CJW720964 CTS720964 DDO720964 DNK720964 DXG720964 EHC720964 EQY720964 FAU720964 FKQ720964 FUM720964 GEI720964 GOE720964 GYA720964 HHW720964 HRS720964 IBO720964 ILK720964 IVG720964 JFC720964 JOY720964 JYU720964 KIQ720964 KSM720964 LCI720964 LME720964 LWA720964 MFW720964 MPS720964 MZO720964 NJK720964 NTG720964 ODC720964 OMY720964 OWU720964 PGQ720964 PQM720964 QAI720964 QKE720964 QUA720964 RDW720964 RNS720964 RXO720964 SHK720964 SRG720964 TBC720964 TKY720964 TUU720964 UEQ720964 UOM720964 UYI720964 VIE720964 VSA720964 WBW720964 WLS720964 WVO720964 G786500 JC786500 SY786500 ACU786500 AMQ786500 AWM786500 BGI786500 BQE786500 CAA786500 CJW786500 CTS786500 DDO786500 DNK786500 DXG786500 EHC786500 EQY786500 FAU786500 FKQ786500 FUM786500 GEI786500 GOE786500 GYA786500 HHW786500 HRS786500 IBO786500 ILK786500 IVG786500 JFC786500 JOY786500 JYU786500 KIQ786500 KSM786500 LCI786500 LME786500 LWA786500 MFW786500 MPS786500 MZO786500 NJK786500 NTG786500 ODC786500 OMY786500 OWU786500 PGQ786500 PQM786500 QAI786500 QKE786500 QUA786500 RDW786500 RNS786500 RXO786500 SHK786500 SRG786500 TBC786500 TKY786500 TUU786500 UEQ786500 UOM786500 UYI786500 VIE786500 VSA786500 WBW786500 WLS786500 WVO786500 G852036 JC852036 SY852036 ACU852036 AMQ852036 AWM852036 BGI852036 BQE852036 CAA852036 CJW852036 CTS852036 DDO852036 DNK852036 DXG852036 EHC852036 EQY852036 FAU852036 FKQ852036 FUM852036 GEI852036 GOE852036 GYA852036 HHW852036 HRS852036 IBO852036 ILK852036 IVG852036 JFC852036 JOY852036 JYU852036 KIQ852036 KSM852036 LCI852036 LME852036 LWA852036 MFW852036 MPS852036 MZO852036 NJK852036 NTG852036 ODC852036 OMY852036 OWU852036 PGQ852036 PQM852036 QAI852036 QKE852036 QUA852036 RDW852036 RNS852036 RXO852036 SHK852036 SRG852036 TBC852036 TKY852036 TUU852036 UEQ852036 UOM852036 UYI852036 VIE852036 VSA852036 WBW852036 WLS852036 WVO852036 G917572 JC917572 SY917572 ACU917572 AMQ917572 AWM917572 BGI917572 BQE917572 CAA917572 CJW917572 CTS917572 DDO917572 DNK917572 DXG917572 EHC917572 EQY917572 FAU917572 FKQ917572 FUM917572 GEI917572 GOE917572 GYA917572 HHW917572 HRS917572 IBO917572 ILK917572 IVG917572 JFC917572 JOY917572 JYU917572 KIQ917572 KSM917572 LCI917572 LME917572 LWA917572 MFW917572 MPS917572 MZO917572 NJK917572 NTG917572 ODC917572 OMY917572 OWU917572 PGQ917572 PQM917572 QAI917572 QKE917572 QUA917572 RDW917572 RNS917572 RXO917572 SHK917572 SRG917572 TBC917572 TKY917572 TUU917572 UEQ917572 UOM917572 UYI917572 VIE917572 VSA917572 WBW917572 WLS917572 WVO917572 G983108 JC983108 SY983108 ACU983108 AMQ983108 AWM983108 BGI983108 BQE983108 CAA983108 CJW983108 CTS983108 DDO983108 DNK983108 DXG983108 EHC983108 EQY983108 FAU983108 FKQ983108 FUM983108 GEI983108 GOE983108 GYA983108 HHW983108 HRS983108 IBO983108 ILK983108 IVG983108 JFC983108 JOY983108 JYU983108 KIQ983108 KSM983108 LCI983108 LME983108 LWA983108 MFW983108 MPS983108 MZO983108 NJK983108 NTG983108 ODC983108 OMY983108 OWU983108 PGQ983108 PQM983108 QAI983108 QKE983108 QUA983108 RDW983108 RNS983108 RXO983108 SHK983108 SRG983108 TBC983108 TKY983108 TUU983108 UEQ983108 UOM983108 UYI983108 VIE983108 VSA983108 WBW983108 WLS983108 WVO983108" xr:uid="{00000000-0002-0000-0100-000000000000}">
      <formula1>2</formula1>
      <formula2>30</formula2>
    </dataValidation>
  </dataValidations>
  <pageMargins left="0.7" right="0.7" top="0.75" bottom="0.75" header="0.3" footer="0.3"/>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8</xdr:col>
                    <xdr:colOff>0</xdr:colOff>
                    <xdr:row>109</xdr:row>
                    <xdr:rowOff>0</xdr:rowOff>
                  </from>
                  <to>
                    <xdr:col>8</xdr:col>
                    <xdr:colOff>701040</xdr:colOff>
                    <xdr:row>111</xdr:row>
                    <xdr:rowOff>0</xdr:rowOff>
                  </to>
                </anchor>
              </controlPr>
            </control>
          </mc:Choice>
        </mc:AlternateContent>
        <mc:AlternateContent xmlns:mc="http://schemas.openxmlformats.org/markup-compatibility/2006">
          <mc:Choice Requires="x14">
            <control shapeId="2050" r:id="rId5" name="Option Button 2">
              <controlPr locked="0" defaultSize="0" print="0" autoFill="0" autoLine="0" autoPict="0">
                <anchor moveWithCells="1">
                  <from>
                    <xdr:col>8</xdr:col>
                    <xdr:colOff>76200</xdr:colOff>
                    <xdr:row>108</xdr:row>
                    <xdr:rowOff>152400</xdr:rowOff>
                  </from>
                  <to>
                    <xdr:col>8</xdr:col>
                    <xdr:colOff>586740</xdr:colOff>
                    <xdr:row>110</xdr:row>
                    <xdr:rowOff>53340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8</xdr:col>
                    <xdr:colOff>76200</xdr:colOff>
                    <xdr:row>109</xdr:row>
                    <xdr:rowOff>129540</xdr:rowOff>
                  </from>
                  <to>
                    <xdr:col>8</xdr:col>
                    <xdr:colOff>617220</xdr:colOff>
                    <xdr:row>111</xdr:row>
                    <xdr:rowOff>30480</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16</xdr:col>
                    <xdr:colOff>0</xdr:colOff>
                    <xdr:row>1</xdr:row>
                    <xdr:rowOff>0</xdr:rowOff>
                  </from>
                  <to>
                    <xdr:col>18</xdr:col>
                    <xdr:colOff>0</xdr:colOff>
                    <xdr:row>3</xdr:row>
                    <xdr:rowOff>0</xdr:rowOff>
                  </to>
                </anchor>
              </controlPr>
            </control>
          </mc:Choice>
        </mc:AlternateContent>
        <mc:AlternateContent xmlns:mc="http://schemas.openxmlformats.org/markup-compatibility/2006">
          <mc:Choice Requires="x14">
            <control shapeId="2053" r:id="rId8" name="Option Button 5">
              <controlPr defaultSize="0" print="0" autoFill="0" autoLine="0" autoPict="0">
                <anchor moveWithCells="1">
                  <from>
                    <xdr:col>16</xdr:col>
                    <xdr:colOff>60960</xdr:colOff>
                    <xdr:row>1</xdr:row>
                    <xdr:rowOff>53340</xdr:rowOff>
                  </from>
                  <to>
                    <xdr:col>17</xdr:col>
                    <xdr:colOff>411480</xdr:colOff>
                    <xdr:row>1</xdr:row>
                    <xdr:rowOff>266700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16</xdr:col>
                    <xdr:colOff>76200</xdr:colOff>
                    <xdr:row>2</xdr:row>
                    <xdr:rowOff>0</xdr:rowOff>
                  </from>
                  <to>
                    <xdr:col>17</xdr:col>
                    <xdr:colOff>411480</xdr:colOff>
                    <xdr:row>2</xdr:row>
                    <xdr:rowOff>198120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whole" operator="lessThan" allowBlank="1" showInputMessage="1" showErrorMessage="1" error="0 ～ 5 で入力" xr:uid="{00000000-0002-0000-0100-000001000000}">
          <x14:formula1>
            <xm:f>6</xm:f>
          </x14:formula1>
          <xm:sqref>D69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D65605 IZ65605 SV65605 ACR65605 AMN65605 AWJ65605 BGF65605 BQB65605 BZX65605 CJT65605 CTP65605 DDL65605 DNH65605 DXD65605 EGZ65605 EQV65605 FAR65605 FKN65605 FUJ65605 GEF65605 GOB65605 GXX65605 HHT65605 HRP65605 IBL65605 ILH65605 IVD65605 JEZ65605 JOV65605 JYR65605 KIN65605 KSJ65605 LCF65605 LMB65605 LVX65605 MFT65605 MPP65605 MZL65605 NJH65605 NTD65605 OCZ65605 OMV65605 OWR65605 PGN65605 PQJ65605 QAF65605 QKB65605 QTX65605 RDT65605 RNP65605 RXL65605 SHH65605 SRD65605 TAZ65605 TKV65605 TUR65605 UEN65605 UOJ65605 UYF65605 VIB65605 VRX65605 WBT65605 WLP65605 WVL65605 D131141 IZ131141 SV131141 ACR131141 AMN131141 AWJ131141 BGF131141 BQB131141 BZX131141 CJT131141 CTP131141 DDL131141 DNH131141 DXD131141 EGZ131141 EQV131141 FAR131141 FKN131141 FUJ131141 GEF131141 GOB131141 GXX131141 HHT131141 HRP131141 IBL131141 ILH131141 IVD131141 JEZ131141 JOV131141 JYR131141 KIN131141 KSJ131141 LCF131141 LMB131141 LVX131141 MFT131141 MPP131141 MZL131141 NJH131141 NTD131141 OCZ131141 OMV131141 OWR131141 PGN131141 PQJ131141 QAF131141 QKB131141 QTX131141 RDT131141 RNP131141 RXL131141 SHH131141 SRD131141 TAZ131141 TKV131141 TUR131141 UEN131141 UOJ131141 UYF131141 VIB131141 VRX131141 WBT131141 WLP131141 WVL131141 D196677 IZ196677 SV196677 ACR196677 AMN196677 AWJ196677 BGF196677 BQB196677 BZX196677 CJT196677 CTP196677 DDL196677 DNH196677 DXD196677 EGZ196677 EQV196677 FAR196677 FKN196677 FUJ196677 GEF196677 GOB196677 GXX196677 HHT196677 HRP196677 IBL196677 ILH196677 IVD196677 JEZ196677 JOV196677 JYR196677 KIN196677 KSJ196677 LCF196677 LMB196677 LVX196677 MFT196677 MPP196677 MZL196677 NJH196677 NTD196677 OCZ196677 OMV196677 OWR196677 PGN196677 PQJ196677 QAF196677 QKB196677 QTX196677 RDT196677 RNP196677 RXL196677 SHH196677 SRD196677 TAZ196677 TKV196677 TUR196677 UEN196677 UOJ196677 UYF196677 VIB196677 VRX196677 WBT196677 WLP196677 WVL196677 D262213 IZ262213 SV262213 ACR262213 AMN262213 AWJ262213 BGF262213 BQB262213 BZX262213 CJT262213 CTP262213 DDL262213 DNH262213 DXD262213 EGZ262213 EQV262213 FAR262213 FKN262213 FUJ262213 GEF262213 GOB262213 GXX262213 HHT262213 HRP262213 IBL262213 ILH262213 IVD262213 JEZ262213 JOV262213 JYR262213 KIN262213 KSJ262213 LCF262213 LMB262213 LVX262213 MFT262213 MPP262213 MZL262213 NJH262213 NTD262213 OCZ262213 OMV262213 OWR262213 PGN262213 PQJ262213 QAF262213 QKB262213 QTX262213 RDT262213 RNP262213 RXL262213 SHH262213 SRD262213 TAZ262213 TKV262213 TUR262213 UEN262213 UOJ262213 UYF262213 VIB262213 VRX262213 WBT262213 WLP262213 WVL262213 D327749 IZ327749 SV327749 ACR327749 AMN327749 AWJ327749 BGF327749 BQB327749 BZX327749 CJT327749 CTP327749 DDL327749 DNH327749 DXD327749 EGZ327749 EQV327749 FAR327749 FKN327749 FUJ327749 GEF327749 GOB327749 GXX327749 HHT327749 HRP327749 IBL327749 ILH327749 IVD327749 JEZ327749 JOV327749 JYR327749 KIN327749 KSJ327749 LCF327749 LMB327749 LVX327749 MFT327749 MPP327749 MZL327749 NJH327749 NTD327749 OCZ327749 OMV327749 OWR327749 PGN327749 PQJ327749 QAF327749 QKB327749 QTX327749 RDT327749 RNP327749 RXL327749 SHH327749 SRD327749 TAZ327749 TKV327749 TUR327749 UEN327749 UOJ327749 UYF327749 VIB327749 VRX327749 WBT327749 WLP327749 WVL327749 D393285 IZ393285 SV393285 ACR393285 AMN393285 AWJ393285 BGF393285 BQB393285 BZX393285 CJT393285 CTP393285 DDL393285 DNH393285 DXD393285 EGZ393285 EQV393285 FAR393285 FKN393285 FUJ393285 GEF393285 GOB393285 GXX393285 HHT393285 HRP393285 IBL393285 ILH393285 IVD393285 JEZ393285 JOV393285 JYR393285 KIN393285 KSJ393285 LCF393285 LMB393285 LVX393285 MFT393285 MPP393285 MZL393285 NJH393285 NTD393285 OCZ393285 OMV393285 OWR393285 PGN393285 PQJ393285 QAF393285 QKB393285 QTX393285 RDT393285 RNP393285 RXL393285 SHH393285 SRD393285 TAZ393285 TKV393285 TUR393285 UEN393285 UOJ393285 UYF393285 VIB393285 VRX393285 WBT393285 WLP393285 WVL393285 D458821 IZ458821 SV458821 ACR458821 AMN458821 AWJ458821 BGF458821 BQB458821 BZX458821 CJT458821 CTP458821 DDL458821 DNH458821 DXD458821 EGZ458821 EQV458821 FAR458821 FKN458821 FUJ458821 GEF458821 GOB458821 GXX458821 HHT458821 HRP458821 IBL458821 ILH458821 IVD458821 JEZ458821 JOV458821 JYR458821 KIN458821 KSJ458821 LCF458821 LMB458821 LVX458821 MFT458821 MPP458821 MZL458821 NJH458821 NTD458821 OCZ458821 OMV458821 OWR458821 PGN458821 PQJ458821 QAF458821 QKB458821 QTX458821 RDT458821 RNP458821 RXL458821 SHH458821 SRD458821 TAZ458821 TKV458821 TUR458821 UEN458821 UOJ458821 UYF458821 VIB458821 VRX458821 WBT458821 WLP458821 WVL458821 D524357 IZ524357 SV524357 ACR524357 AMN524357 AWJ524357 BGF524357 BQB524357 BZX524357 CJT524357 CTP524357 DDL524357 DNH524357 DXD524357 EGZ524357 EQV524357 FAR524357 FKN524357 FUJ524357 GEF524357 GOB524357 GXX524357 HHT524357 HRP524357 IBL524357 ILH524357 IVD524357 JEZ524357 JOV524357 JYR524357 KIN524357 KSJ524357 LCF524357 LMB524357 LVX524357 MFT524357 MPP524357 MZL524357 NJH524357 NTD524357 OCZ524357 OMV524357 OWR524357 PGN524357 PQJ524357 QAF524357 QKB524357 QTX524357 RDT524357 RNP524357 RXL524357 SHH524357 SRD524357 TAZ524357 TKV524357 TUR524357 UEN524357 UOJ524357 UYF524357 VIB524357 VRX524357 WBT524357 WLP524357 WVL524357 D589893 IZ589893 SV589893 ACR589893 AMN589893 AWJ589893 BGF589893 BQB589893 BZX589893 CJT589893 CTP589893 DDL589893 DNH589893 DXD589893 EGZ589893 EQV589893 FAR589893 FKN589893 FUJ589893 GEF589893 GOB589893 GXX589893 HHT589893 HRP589893 IBL589893 ILH589893 IVD589893 JEZ589893 JOV589893 JYR589893 KIN589893 KSJ589893 LCF589893 LMB589893 LVX589893 MFT589893 MPP589893 MZL589893 NJH589893 NTD589893 OCZ589893 OMV589893 OWR589893 PGN589893 PQJ589893 QAF589893 QKB589893 QTX589893 RDT589893 RNP589893 RXL589893 SHH589893 SRD589893 TAZ589893 TKV589893 TUR589893 UEN589893 UOJ589893 UYF589893 VIB589893 VRX589893 WBT589893 WLP589893 WVL589893 D655429 IZ655429 SV655429 ACR655429 AMN655429 AWJ655429 BGF655429 BQB655429 BZX655429 CJT655429 CTP655429 DDL655429 DNH655429 DXD655429 EGZ655429 EQV655429 FAR655429 FKN655429 FUJ655429 GEF655429 GOB655429 GXX655429 HHT655429 HRP655429 IBL655429 ILH655429 IVD655429 JEZ655429 JOV655429 JYR655429 KIN655429 KSJ655429 LCF655429 LMB655429 LVX655429 MFT655429 MPP655429 MZL655429 NJH655429 NTD655429 OCZ655429 OMV655429 OWR655429 PGN655429 PQJ655429 QAF655429 QKB655429 QTX655429 RDT655429 RNP655429 RXL655429 SHH655429 SRD655429 TAZ655429 TKV655429 TUR655429 UEN655429 UOJ655429 UYF655429 VIB655429 VRX655429 WBT655429 WLP655429 WVL655429 D720965 IZ720965 SV720965 ACR720965 AMN720965 AWJ720965 BGF720965 BQB720965 BZX720965 CJT720965 CTP720965 DDL720965 DNH720965 DXD720965 EGZ720965 EQV720965 FAR720965 FKN720965 FUJ720965 GEF720965 GOB720965 GXX720965 HHT720965 HRP720965 IBL720965 ILH720965 IVD720965 JEZ720965 JOV720965 JYR720965 KIN720965 KSJ720965 LCF720965 LMB720965 LVX720965 MFT720965 MPP720965 MZL720965 NJH720965 NTD720965 OCZ720965 OMV720965 OWR720965 PGN720965 PQJ720965 QAF720965 QKB720965 QTX720965 RDT720965 RNP720965 RXL720965 SHH720965 SRD720965 TAZ720965 TKV720965 TUR720965 UEN720965 UOJ720965 UYF720965 VIB720965 VRX720965 WBT720965 WLP720965 WVL720965 D786501 IZ786501 SV786501 ACR786501 AMN786501 AWJ786501 BGF786501 BQB786501 BZX786501 CJT786501 CTP786501 DDL786501 DNH786501 DXD786501 EGZ786501 EQV786501 FAR786501 FKN786501 FUJ786501 GEF786501 GOB786501 GXX786501 HHT786501 HRP786501 IBL786501 ILH786501 IVD786501 JEZ786501 JOV786501 JYR786501 KIN786501 KSJ786501 LCF786501 LMB786501 LVX786501 MFT786501 MPP786501 MZL786501 NJH786501 NTD786501 OCZ786501 OMV786501 OWR786501 PGN786501 PQJ786501 QAF786501 QKB786501 QTX786501 RDT786501 RNP786501 RXL786501 SHH786501 SRD786501 TAZ786501 TKV786501 TUR786501 UEN786501 UOJ786501 UYF786501 VIB786501 VRX786501 WBT786501 WLP786501 WVL786501 D852037 IZ852037 SV852037 ACR852037 AMN852037 AWJ852037 BGF852037 BQB852037 BZX852037 CJT852037 CTP852037 DDL852037 DNH852037 DXD852037 EGZ852037 EQV852037 FAR852037 FKN852037 FUJ852037 GEF852037 GOB852037 GXX852037 HHT852037 HRP852037 IBL852037 ILH852037 IVD852037 JEZ852037 JOV852037 JYR852037 KIN852037 KSJ852037 LCF852037 LMB852037 LVX852037 MFT852037 MPP852037 MZL852037 NJH852037 NTD852037 OCZ852037 OMV852037 OWR852037 PGN852037 PQJ852037 QAF852037 QKB852037 QTX852037 RDT852037 RNP852037 RXL852037 SHH852037 SRD852037 TAZ852037 TKV852037 TUR852037 UEN852037 UOJ852037 UYF852037 VIB852037 VRX852037 WBT852037 WLP852037 WVL852037 D917573 IZ917573 SV917573 ACR917573 AMN917573 AWJ917573 BGF917573 BQB917573 BZX917573 CJT917573 CTP917573 DDL917573 DNH917573 DXD917573 EGZ917573 EQV917573 FAR917573 FKN917573 FUJ917573 GEF917573 GOB917573 GXX917573 HHT917573 HRP917573 IBL917573 ILH917573 IVD917573 JEZ917573 JOV917573 JYR917573 KIN917573 KSJ917573 LCF917573 LMB917573 LVX917573 MFT917573 MPP917573 MZL917573 NJH917573 NTD917573 OCZ917573 OMV917573 OWR917573 PGN917573 PQJ917573 QAF917573 QKB917573 QTX917573 RDT917573 RNP917573 RXL917573 SHH917573 SRD917573 TAZ917573 TKV917573 TUR917573 UEN917573 UOJ917573 UYF917573 VIB917573 VRX917573 WBT917573 WLP917573 WVL917573 D983109 IZ983109 SV983109 ACR983109 AMN983109 AWJ983109 BGF983109 BQB983109 BZX983109 CJT983109 CTP983109 DDL983109 DNH983109 DXD983109 EGZ983109 EQV983109 FAR983109 FKN983109 FUJ983109 GEF983109 GOB983109 GXX983109 HHT983109 HRP983109 IBL983109 ILH983109 IVD983109 JEZ983109 JOV983109 JYR983109 KIN983109 KSJ983109 LCF983109 LMB983109 LVX983109 MFT983109 MPP983109 MZL983109 NJH983109 NTD983109 OCZ983109 OMV983109 OWR983109 PGN983109 PQJ983109 QAF983109 QKB983109 QTX983109 RDT983109 RNP983109 RXL983109 SHH983109 SRD983109 TAZ983109 TKV983109 TUR983109 UEN983109 UOJ983109 UYF983109 VIB983109 VRX983109 WBT983109 WLP983109 WVL983109 D73 IZ73 SV73 ACR73 AMN73 AWJ73 BGF73 BQB73 BZX73 CJT73 CTP73 DDL73 DNH73 DXD73 EGZ73 EQV73 FAR73 FKN73 FUJ73 GEF73 GOB73 GXX73 HHT73 HRP73 IBL73 ILH73 IVD73 JEZ73 JOV73 JYR73 KIN73 KSJ73 LCF73 LMB73 LVX73 MFT73 MPP73 MZL73 NJH73 NTD73 OCZ73 OMV73 OWR73 PGN73 PQJ73 QAF73 QKB73 QTX73 RDT73 RNP73 RXL73 SHH73 SRD73 TAZ73 TKV73 TUR73 UEN73 UOJ73 UYF73 VIB73 VRX73 WBT73 WLP73 WVL73 D65609 IZ65609 SV65609 ACR65609 AMN65609 AWJ65609 BGF65609 BQB65609 BZX65609 CJT65609 CTP65609 DDL65609 DNH65609 DXD65609 EGZ65609 EQV65609 FAR65609 FKN65609 FUJ65609 GEF65609 GOB65609 GXX65609 HHT65609 HRP65609 IBL65609 ILH65609 IVD65609 JEZ65609 JOV65609 JYR65609 KIN65609 KSJ65609 LCF65609 LMB65609 LVX65609 MFT65609 MPP65609 MZL65609 NJH65609 NTD65609 OCZ65609 OMV65609 OWR65609 PGN65609 PQJ65609 QAF65609 QKB65609 QTX65609 RDT65609 RNP65609 RXL65609 SHH65609 SRD65609 TAZ65609 TKV65609 TUR65609 UEN65609 UOJ65609 UYF65609 VIB65609 VRX65609 WBT65609 WLP65609 WVL65609 D131145 IZ131145 SV131145 ACR131145 AMN131145 AWJ131145 BGF131145 BQB131145 BZX131145 CJT131145 CTP131145 DDL131145 DNH131145 DXD131145 EGZ131145 EQV131145 FAR131145 FKN131145 FUJ131145 GEF131145 GOB131145 GXX131145 HHT131145 HRP131145 IBL131145 ILH131145 IVD131145 JEZ131145 JOV131145 JYR131145 KIN131145 KSJ131145 LCF131145 LMB131145 LVX131145 MFT131145 MPP131145 MZL131145 NJH131145 NTD131145 OCZ131145 OMV131145 OWR131145 PGN131145 PQJ131145 QAF131145 QKB131145 QTX131145 RDT131145 RNP131145 RXL131145 SHH131145 SRD131145 TAZ131145 TKV131145 TUR131145 UEN131145 UOJ131145 UYF131145 VIB131145 VRX131145 WBT131145 WLP131145 WVL131145 D196681 IZ196681 SV196681 ACR196681 AMN196681 AWJ196681 BGF196681 BQB196681 BZX196681 CJT196681 CTP196681 DDL196681 DNH196681 DXD196681 EGZ196681 EQV196681 FAR196681 FKN196681 FUJ196681 GEF196681 GOB196681 GXX196681 HHT196681 HRP196681 IBL196681 ILH196681 IVD196681 JEZ196681 JOV196681 JYR196681 KIN196681 KSJ196681 LCF196681 LMB196681 LVX196681 MFT196681 MPP196681 MZL196681 NJH196681 NTD196681 OCZ196681 OMV196681 OWR196681 PGN196681 PQJ196681 QAF196681 QKB196681 QTX196681 RDT196681 RNP196681 RXL196681 SHH196681 SRD196681 TAZ196681 TKV196681 TUR196681 UEN196681 UOJ196681 UYF196681 VIB196681 VRX196681 WBT196681 WLP196681 WVL196681 D262217 IZ262217 SV262217 ACR262217 AMN262217 AWJ262217 BGF262217 BQB262217 BZX262217 CJT262217 CTP262217 DDL262217 DNH262217 DXD262217 EGZ262217 EQV262217 FAR262217 FKN262217 FUJ262217 GEF262217 GOB262217 GXX262217 HHT262217 HRP262217 IBL262217 ILH262217 IVD262217 JEZ262217 JOV262217 JYR262217 KIN262217 KSJ262217 LCF262217 LMB262217 LVX262217 MFT262217 MPP262217 MZL262217 NJH262217 NTD262217 OCZ262217 OMV262217 OWR262217 PGN262217 PQJ262217 QAF262217 QKB262217 QTX262217 RDT262217 RNP262217 RXL262217 SHH262217 SRD262217 TAZ262217 TKV262217 TUR262217 UEN262217 UOJ262217 UYF262217 VIB262217 VRX262217 WBT262217 WLP262217 WVL262217 D327753 IZ327753 SV327753 ACR327753 AMN327753 AWJ327753 BGF327753 BQB327753 BZX327753 CJT327753 CTP327753 DDL327753 DNH327753 DXD327753 EGZ327753 EQV327753 FAR327753 FKN327753 FUJ327753 GEF327753 GOB327753 GXX327753 HHT327753 HRP327753 IBL327753 ILH327753 IVD327753 JEZ327753 JOV327753 JYR327753 KIN327753 KSJ327753 LCF327753 LMB327753 LVX327753 MFT327753 MPP327753 MZL327753 NJH327753 NTD327753 OCZ327753 OMV327753 OWR327753 PGN327753 PQJ327753 QAF327753 QKB327753 QTX327753 RDT327753 RNP327753 RXL327753 SHH327753 SRD327753 TAZ327753 TKV327753 TUR327753 UEN327753 UOJ327753 UYF327753 VIB327753 VRX327753 WBT327753 WLP327753 WVL327753 D393289 IZ393289 SV393289 ACR393289 AMN393289 AWJ393289 BGF393289 BQB393289 BZX393289 CJT393289 CTP393289 DDL393289 DNH393289 DXD393289 EGZ393289 EQV393289 FAR393289 FKN393289 FUJ393289 GEF393289 GOB393289 GXX393289 HHT393289 HRP393289 IBL393289 ILH393289 IVD393289 JEZ393289 JOV393289 JYR393289 KIN393289 KSJ393289 LCF393289 LMB393289 LVX393289 MFT393289 MPP393289 MZL393289 NJH393289 NTD393289 OCZ393289 OMV393289 OWR393289 PGN393289 PQJ393289 QAF393289 QKB393289 QTX393289 RDT393289 RNP393289 RXL393289 SHH393289 SRD393289 TAZ393289 TKV393289 TUR393289 UEN393289 UOJ393289 UYF393289 VIB393289 VRX393289 WBT393289 WLP393289 WVL393289 D458825 IZ458825 SV458825 ACR458825 AMN458825 AWJ458825 BGF458825 BQB458825 BZX458825 CJT458825 CTP458825 DDL458825 DNH458825 DXD458825 EGZ458825 EQV458825 FAR458825 FKN458825 FUJ458825 GEF458825 GOB458825 GXX458825 HHT458825 HRP458825 IBL458825 ILH458825 IVD458825 JEZ458825 JOV458825 JYR458825 KIN458825 KSJ458825 LCF458825 LMB458825 LVX458825 MFT458825 MPP458825 MZL458825 NJH458825 NTD458825 OCZ458825 OMV458825 OWR458825 PGN458825 PQJ458825 QAF458825 QKB458825 QTX458825 RDT458825 RNP458825 RXL458825 SHH458825 SRD458825 TAZ458825 TKV458825 TUR458825 UEN458825 UOJ458825 UYF458825 VIB458825 VRX458825 WBT458825 WLP458825 WVL458825 D524361 IZ524361 SV524361 ACR524361 AMN524361 AWJ524361 BGF524361 BQB524361 BZX524361 CJT524361 CTP524361 DDL524361 DNH524361 DXD524361 EGZ524361 EQV524361 FAR524361 FKN524361 FUJ524361 GEF524361 GOB524361 GXX524361 HHT524361 HRP524361 IBL524361 ILH524361 IVD524361 JEZ524361 JOV524361 JYR524361 KIN524361 KSJ524361 LCF524361 LMB524361 LVX524361 MFT524361 MPP524361 MZL524361 NJH524361 NTD524361 OCZ524361 OMV524361 OWR524361 PGN524361 PQJ524361 QAF524361 QKB524361 QTX524361 RDT524361 RNP524361 RXL524361 SHH524361 SRD524361 TAZ524361 TKV524361 TUR524361 UEN524361 UOJ524361 UYF524361 VIB524361 VRX524361 WBT524361 WLP524361 WVL524361 D589897 IZ589897 SV589897 ACR589897 AMN589897 AWJ589897 BGF589897 BQB589897 BZX589897 CJT589897 CTP589897 DDL589897 DNH589897 DXD589897 EGZ589897 EQV589897 FAR589897 FKN589897 FUJ589897 GEF589897 GOB589897 GXX589897 HHT589897 HRP589897 IBL589897 ILH589897 IVD589897 JEZ589897 JOV589897 JYR589897 KIN589897 KSJ589897 LCF589897 LMB589897 LVX589897 MFT589897 MPP589897 MZL589897 NJH589897 NTD589897 OCZ589897 OMV589897 OWR589897 PGN589897 PQJ589897 QAF589897 QKB589897 QTX589897 RDT589897 RNP589897 RXL589897 SHH589897 SRD589897 TAZ589897 TKV589897 TUR589897 UEN589897 UOJ589897 UYF589897 VIB589897 VRX589897 WBT589897 WLP589897 WVL589897 D655433 IZ655433 SV655433 ACR655433 AMN655433 AWJ655433 BGF655433 BQB655433 BZX655433 CJT655433 CTP655433 DDL655433 DNH655433 DXD655433 EGZ655433 EQV655433 FAR655433 FKN655433 FUJ655433 GEF655433 GOB655433 GXX655433 HHT655433 HRP655433 IBL655433 ILH655433 IVD655433 JEZ655433 JOV655433 JYR655433 KIN655433 KSJ655433 LCF655433 LMB655433 LVX655433 MFT655433 MPP655433 MZL655433 NJH655433 NTD655433 OCZ655433 OMV655433 OWR655433 PGN655433 PQJ655433 QAF655433 QKB655433 QTX655433 RDT655433 RNP655433 RXL655433 SHH655433 SRD655433 TAZ655433 TKV655433 TUR655433 UEN655433 UOJ655433 UYF655433 VIB655433 VRX655433 WBT655433 WLP655433 WVL655433 D720969 IZ720969 SV720969 ACR720969 AMN720969 AWJ720969 BGF720969 BQB720969 BZX720969 CJT720969 CTP720969 DDL720969 DNH720969 DXD720969 EGZ720969 EQV720969 FAR720969 FKN720969 FUJ720969 GEF720969 GOB720969 GXX720969 HHT720969 HRP720969 IBL720969 ILH720969 IVD720969 JEZ720969 JOV720969 JYR720969 KIN720969 KSJ720969 LCF720969 LMB720969 LVX720969 MFT720969 MPP720969 MZL720969 NJH720969 NTD720969 OCZ720969 OMV720969 OWR720969 PGN720969 PQJ720969 QAF720969 QKB720969 QTX720969 RDT720969 RNP720969 RXL720969 SHH720969 SRD720969 TAZ720969 TKV720969 TUR720969 UEN720969 UOJ720969 UYF720969 VIB720969 VRX720969 WBT720969 WLP720969 WVL720969 D786505 IZ786505 SV786505 ACR786505 AMN786505 AWJ786505 BGF786505 BQB786505 BZX786505 CJT786505 CTP786505 DDL786505 DNH786505 DXD786505 EGZ786505 EQV786505 FAR786505 FKN786505 FUJ786505 GEF786505 GOB786505 GXX786505 HHT786505 HRP786505 IBL786505 ILH786505 IVD786505 JEZ786505 JOV786505 JYR786505 KIN786505 KSJ786505 LCF786505 LMB786505 LVX786505 MFT786505 MPP786505 MZL786505 NJH786505 NTD786505 OCZ786505 OMV786505 OWR786505 PGN786505 PQJ786505 QAF786505 QKB786505 QTX786505 RDT786505 RNP786505 RXL786505 SHH786505 SRD786505 TAZ786505 TKV786505 TUR786505 UEN786505 UOJ786505 UYF786505 VIB786505 VRX786505 WBT786505 WLP786505 WVL786505 D852041 IZ852041 SV852041 ACR852041 AMN852041 AWJ852041 BGF852041 BQB852041 BZX852041 CJT852041 CTP852041 DDL852041 DNH852041 DXD852041 EGZ852041 EQV852041 FAR852041 FKN852041 FUJ852041 GEF852041 GOB852041 GXX852041 HHT852041 HRP852041 IBL852041 ILH852041 IVD852041 JEZ852041 JOV852041 JYR852041 KIN852041 KSJ852041 LCF852041 LMB852041 LVX852041 MFT852041 MPP852041 MZL852041 NJH852041 NTD852041 OCZ852041 OMV852041 OWR852041 PGN852041 PQJ852041 QAF852041 QKB852041 QTX852041 RDT852041 RNP852041 RXL852041 SHH852041 SRD852041 TAZ852041 TKV852041 TUR852041 UEN852041 UOJ852041 UYF852041 VIB852041 VRX852041 WBT852041 WLP852041 WVL852041 D917577 IZ917577 SV917577 ACR917577 AMN917577 AWJ917577 BGF917577 BQB917577 BZX917577 CJT917577 CTP917577 DDL917577 DNH917577 DXD917577 EGZ917577 EQV917577 FAR917577 FKN917577 FUJ917577 GEF917577 GOB917577 GXX917577 HHT917577 HRP917577 IBL917577 ILH917577 IVD917577 JEZ917577 JOV917577 JYR917577 KIN917577 KSJ917577 LCF917577 LMB917577 LVX917577 MFT917577 MPP917577 MZL917577 NJH917577 NTD917577 OCZ917577 OMV917577 OWR917577 PGN917577 PQJ917577 QAF917577 QKB917577 QTX917577 RDT917577 RNP917577 RXL917577 SHH917577 SRD917577 TAZ917577 TKV917577 TUR917577 UEN917577 UOJ917577 UYF917577 VIB917577 VRX917577 WBT917577 WLP917577 WVL917577 D983113 IZ983113 SV983113 ACR983113 AMN983113 AWJ983113 BGF983113 BQB983113 BZX983113 CJT983113 CTP983113 DDL983113 DNH983113 DXD983113 EGZ983113 EQV983113 FAR983113 FKN983113 FUJ983113 GEF983113 GOB983113 GXX983113 HHT983113 HRP983113 IBL983113 ILH983113 IVD983113 JEZ983113 JOV983113 JYR983113 KIN983113 KSJ983113 LCF983113 LMB983113 LVX983113 MFT983113 MPP983113 MZL983113 NJH983113 NTD983113 OCZ983113 OMV983113 OWR983113 PGN983113 PQJ983113 QAF983113 QKB983113 QTX983113 RDT983113 RNP983113 RXL983113 SHH983113 SRD983113 TAZ983113 TKV983113 TUR983113 UEN983113 UOJ983113 UYF983113 VIB983113 VRX983113 WBT983113 WLP983113 WVL983113 D77 IZ77 SV77 ACR77 AMN77 AWJ77 BGF77 BQB77 BZX77 CJT77 CTP77 DDL77 DNH77 DXD77 EGZ77 EQV77 FAR77 FKN77 FUJ77 GEF77 GOB77 GXX77 HHT77 HRP77 IBL77 ILH77 IVD77 JEZ77 JOV77 JYR77 KIN77 KSJ77 LCF77 LMB77 LVX77 MFT77 MPP77 MZL77 NJH77 NTD77 OCZ77 OMV77 OWR77 PGN77 PQJ77 QAF77 QKB77 QTX77 RDT77 RNP77 RXL77 SHH77 SRD77 TAZ77 TKV77 TUR77 UEN77 UOJ77 UYF77 VIB77 VRX77 WBT77 WLP77 WVL77 D65613 IZ65613 SV65613 ACR65613 AMN65613 AWJ65613 BGF65613 BQB65613 BZX65613 CJT65613 CTP65613 DDL65613 DNH65613 DXD65613 EGZ65613 EQV65613 FAR65613 FKN65613 FUJ65613 GEF65613 GOB65613 GXX65613 HHT65613 HRP65613 IBL65613 ILH65613 IVD65613 JEZ65613 JOV65613 JYR65613 KIN65613 KSJ65613 LCF65613 LMB65613 LVX65613 MFT65613 MPP65613 MZL65613 NJH65613 NTD65613 OCZ65613 OMV65613 OWR65613 PGN65613 PQJ65613 QAF65613 QKB65613 QTX65613 RDT65613 RNP65613 RXL65613 SHH65613 SRD65613 TAZ65613 TKV65613 TUR65613 UEN65613 UOJ65613 UYF65613 VIB65613 VRX65613 WBT65613 WLP65613 WVL65613 D131149 IZ131149 SV131149 ACR131149 AMN131149 AWJ131149 BGF131149 BQB131149 BZX131149 CJT131149 CTP131149 DDL131149 DNH131149 DXD131149 EGZ131149 EQV131149 FAR131149 FKN131149 FUJ131149 GEF131149 GOB131149 GXX131149 HHT131149 HRP131149 IBL131149 ILH131149 IVD131149 JEZ131149 JOV131149 JYR131149 KIN131149 KSJ131149 LCF131149 LMB131149 LVX131149 MFT131149 MPP131149 MZL131149 NJH131149 NTD131149 OCZ131149 OMV131149 OWR131149 PGN131149 PQJ131149 QAF131149 QKB131149 QTX131149 RDT131149 RNP131149 RXL131149 SHH131149 SRD131149 TAZ131149 TKV131149 TUR131149 UEN131149 UOJ131149 UYF131149 VIB131149 VRX131149 WBT131149 WLP131149 WVL131149 D196685 IZ196685 SV196685 ACR196685 AMN196685 AWJ196685 BGF196685 BQB196685 BZX196685 CJT196685 CTP196685 DDL196685 DNH196685 DXD196685 EGZ196685 EQV196685 FAR196685 FKN196685 FUJ196685 GEF196685 GOB196685 GXX196685 HHT196685 HRP196685 IBL196685 ILH196685 IVD196685 JEZ196685 JOV196685 JYR196685 KIN196685 KSJ196685 LCF196685 LMB196685 LVX196685 MFT196685 MPP196685 MZL196685 NJH196685 NTD196685 OCZ196685 OMV196685 OWR196685 PGN196685 PQJ196685 QAF196685 QKB196685 QTX196685 RDT196685 RNP196685 RXL196685 SHH196685 SRD196685 TAZ196685 TKV196685 TUR196685 UEN196685 UOJ196685 UYF196685 VIB196685 VRX196685 WBT196685 WLP196685 WVL196685 D262221 IZ262221 SV262221 ACR262221 AMN262221 AWJ262221 BGF262221 BQB262221 BZX262221 CJT262221 CTP262221 DDL262221 DNH262221 DXD262221 EGZ262221 EQV262221 FAR262221 FKN262221 FUJ262221 GEF262221 GOB262221 GXX262221 HHT262221 HRP262221 IBL262221 ILH262221 IVD262221 JEZ262221 JOV262221 JYR262221 KIN262221 KSJ262221 LCF262221 LMB262221 LVX262221 MFT262221 MPP262221 MZL262221 NJH262221 NTD262221 OCZ262221 OMV262221 OWR262221 PGN262221 PQJ262221 QAF262221 QKB262221 QTX262221 RDT262221 RNP262221 RXL262221 SHH262221 SRD262221 TAZ262221 TKV262221 TUR262221 UEN262221 UOJ262221 UYF262221 VIB262221 VRX262221 WBT262221 WLP262221 WVL262221 D327757 IZ327757 SV327757 ACR327757 AMN327757 AWJ327757 BGF327757 BQB327757 BZX327757 CJT327757 CTP327757 DDL327757 DNH327757 DXD327757 EGZ327757 EQV327757 FAR327757 FKN327757 FUJ327757 GEF327757 GOB327757 GXX327757 HHT327757 HRP327757 IBL327757 ILH327757 IVD327757 JEZ327757 JOV327757 JYR327757 KIN327757 KSJ327757 LCF327757 LMB327757 LVX327757 MFT327757 MPP327757 MZL327757 NJH327757 NTD327757 OCZ327757 OMV327757 OWR327757 PGN327757 PQJ327757 QAF327757 QKB327757 QTX327757 RDT327757 RNP327757 RXL327757 SHH327757 SRD327757 TAZ327757 TKV327757 TUR327757 UEN327757 UOJ327757 UYF327757 VIB327757 VRX327757 WBT327757 WLP327757 WVL327757 D393293 IZ393293 SV393293 ACR393293 AMN393293 AWJ393293 BGF393293 BQB393293 BZX393293 CJT393293 CTP393293 DDL393293 DNH393293 DXD393293 EGZ393293 EQV393293 FAR393293 FKN393293 FUJ393293 GEF393293 GOB393293 GXX393293 HHT393293 HRP393293 IBL393293 ILH393293 IVD393293 JEZ393293 JOV393293 JYR393293 KIN393293 KSJ393293 LCF393293 LMB393293 LVX393293 MFT393293 MPP393293 MZL393293 NJH393293 NTD393293 OCZ393293 OMV393293 OWR393293 PGN393293 PQJ393293 QAF393293 QKB393293 QTX393293 RDT393293 RNP393293 RXL393293 SHH393293 SRD393293 TAZ393293 TKV393293 TUR393293 UEN393293 UOJ393293 UYF393293 VIB393293 VRX393293 WBT393293 WLP393293 WVL393293 D458829 IZ458829 SV458829 ACR458829 AMN458829 AWJ458829 BGF458829 BQB458829 BZX458829 CJT458829 CTP458829 DDL458829 DNH458829 DXD458829 EGZ458829 EQV458829 FAR458829 FKN458829 FUJ458829 GEF458829 GOB458829 GXX458829 HHT458829 HRP458829 IBL458829 ILH458829 IVD458829 JEZ458829 JOV458829 JYR458829 KIN458829 KSJ458829 LCF458829 LMB458829 LVX458829 MFT458829 MPP458829 MZL458829 NJH458829 NTD458829 OCZ458829 OMV458829 OWR458829 PGN458829 PQJ458829 QAF458829 QKB458829 QTX458829 RDT458829 RNP458829 RXL458829 SHH458829 SRD458829 TAZ458829 TKV458829 TUR458829 UEN458829 UOJ458829 UYF458829 VIB458829 VRX458829 WBT458829 WLP458829 WVL458829 D524365 IZ524365 SV524365 ACR524365 AMN524365 AWJ524365 BGF524365 BQB524365 BZX524365 CJT524365 CTP524365 DDL524365 DNH524365 DXD524365 EGZ524365 EQV524365 FAR524365 FKN524365 FUJ524365 GEF524365 GOB524365 GXX524365 HHT524365 HRP524365 IBL524365 ILH524365 IVD524365 JEZ524365 JOV524365 JYR524365 KIN524365 KSJ524365 LCF524365 LMB524365 LVX524365 MFT524365 MPP524365 MZL524365 NJH524365 NTD524365 OCZ524365 OMV524365 OWR524365 PGN524365 PQJ524365 QAF524365 QKB524365 QTX524365 RDT524365 RNP524365 RXL524365 SHH524365 SRD524365 TAZ524365 TKV524365 TUR524365 UEN524365 UOJ524365 UYF524365 VIB524365 VRX524365 WBT524365 WLP524365 WVL524365 D589901 IZ589901 SV589901 ACR589901 AMN589901 AWJ589901 BGF589901 BQB589901 BZX589901 CJT589901 CTP589901 DDL589901 DNH589901 DXD589901 EGZ589901 EQV589901 FAR589901 FKN589901 FUJ589901 GEF589901 GOB589901 GXX589901 HHT589901 HRP589901 IBL589901 ILH589901 IVD589901 JEZ589901 JOV589901 JYR589901 KIN589901 KSJ589901 LCF589901 LMB589901 LVX589901 MFT589901 MPP589901 MZL589901 NJH589901 NTD589901 OCZ589901 OMV589901 OWR589901 PGN589901 PQJ589901 QAF589901 QKB589901 QTX589901 RDT589901 RNP589901 RXL589901 SHH589901 SRD589901 TAZ589901 TKV589901 TUR589901 UEN589901 UOJ589901 UYF589901 VIB589901 VRX589901 WBT589901 WLP589901 WVL589901 D655437 IZ655437 SV655437 ACR655437 AMN655437 AWJ655437 BGF655437 BQB655437 BZX655437 CJT655437 CTP655437 DDL655437 DNH655437 DXD655437 EGZ655437 EQV655437 FAR655437 FKN655437 FUJ655437 GEF655437 GOB655437 GXX655437 HHT655437 HRP655437 IBL655437 ILH655437 IVD655437 JEZ655437 JOV655437 JYR655437 KIN655437 KSJ655437 LCF655437 LMB655437 LVX655437 MFT655437 MPP655437 MZL655437 NJH655437 NTD655437 OCZ655437 OMV655437 OWR655437 PGN655437 PQJ655437 QAF655437 QKB655437 QTX655437 RDT655437 RNP655437 RXL655437 SHH655437 SRD655437 TAZ655437 TKV655437 TUR655437 UEN655437 UOJ655437 UYF655437 VIB655437 VRX655437 WBT655437 WLP655437 WVL655437 D720973 IZ720973 SV720973 ACR720973 AMN720973 AWJ720973 BGF720973 BQB720973 BZX720973 CJT720973 CTP720973 DDL720973 DNH720973 DXD720973 EGZ720973 EQV720973 FAR720973 FKN720973 FUJ720973 GEF720973 GOB720973 GXX720973 HHT720973 HRP720973 IBL720973 ILH720973 IVD720973 JEZ720973 JOV720973 JYR720973 KIN720973 KSJ720973 LCF720973 LMB720973 LVX720973 MFT720973 MPP720973 MZL720973 NJH720973 NTD720973 OCZ720973 OMV720973 OWR720973 PGN720973 PQJ720973 QAF720973 QKB720973 QTX720973 RDT720973 RNP720973 RXL720973 SHH720973 SRD720973 TAZ720973 TKV720973 TUR720973 UEN720973 UOJ720973 UYF720973 VIB720973 VRX720973 WBT720973 WLP720973 WVL720973 D786509 IZ786509 SV786509 ACR786509 AMN786509 AWJ786509 BGF786509 BQB786509 BZX786509 CJT786509 CTP786509 DDL786509 DNH786509 DXD786509 EGZ786509 EQV786509 FAR786509 FKN786509 FUJ786509 GEF786509 GOB786509 GXX786509 HHT786509 HRP786509 IBL786509 ILH786509 IVD786509 JEZ786509 JOV786509 JYR786509 KIN786509 KSJ786509 LCF786509 LMB786509 LVX786509 MFT786509 MPP786509 MZL786509 NJH786509 NTD786509 OCZ786509 OMV786509 OWR786509 PGN786509 PQJ786509 QAF786509 QKB786509 QTX786509 RDT786509 RNP786509 RXL786509 SHH786509 SRD786509 TAZ786509 TKV786509 TUR786509 UEN786509 UOJ786509 UYF786509 VIB786509 VRX786509 WBT786509 WLP786509 WVL786509 D852045 IZ852045 SV852045 ACR852045 AMN852045 AWJ852045 BGF852045 BQB852045 BZX852045 CJT852045 CTP852045 DDL852045 DNH852045 DXD852045 EGZ852045 EQV852045 FAR852045 FKN852045 FUJ852045 GEF852045 GOB852045 GXX852045 HHT852045 HRP852045 IBL852045 ILH852045 IVD852045 JEZ852045 JOV852045 JYR852045 KIN852045 KSJ852045 LCF852045 LMB852045 LVX852045 MFT852045 MPP852045 MZL852045 NJH852045 NTD852045 OCZ852045 OMV852045 OWR852045 PGN852045 PQJ852045 QAF852045 QKB852045 QTX852045 RDT852045 RNP852045 RXL852045 SHH852045 SRD852045 TAZ852045 TKV852045 TUR852045 UEN852045 UOJ852045 UYF852045 VIB852045 VRX852045 WBT852045 WLP852045 WVL852045 D917581 IZ917581 SV917581 ACR917581 AMN917581 AWJ917581 BGF917581 BQB917581 BZX917581 CJT917581 CTP917581 DDL917581 DNH917581 DXD917581 EGZ917581 EQV917581 FAR917581 FKN917581 FUJ917581 GEF917581 GOB917581 GXX917581 HHT917581 HRP917581 IBL917581 ILH917581 IVD917581 JEZ917581 JOV917581 JYR917581 KIN917581 KSJ917581 LCF917581 LMB917581 LVX917581 MFT917581 MPP917581 MZL917581 NJH917581 NTD917581 OCZ917581 OMV917581 OWR917581 PGN917581 PQJ917581 QAF917581 QKB917581 QTX917581 RDT917581 RNP917581 RXL917581 SHH917581 SRD917581 TAZ917581 TKV917581 TUR917581 UEN917581 UOJ917581 UYF917581 VIB917581 VRX917581 WBT917581 WLP917581 WVL917581 D983117 IZ983117 SV983117 ACR983117 AMN983117 AWJ983117 BGF983117 BQB983117 BZX983117 CJT983117 CTP983117 DDL983117 DNH983117 DXD983117 EGZ983117 EQV983117 FAR983117 FKN983117 FUJ983117 GEF983117 GOB983117 GXX983117 HHT983117 HRP983117 IBL983117 ILH983117 IVD983117 JEZ983117 JOV983117 JYR983117 KIN983117 KSJ983117 LCF983117 LMB983117 LVX983117 MFT983117 MPP983117 MZL983117 NJH983117 NTD983117 OCZ983117 OMV983117 OWR983117 PGN983117 PQJ983117 QAF983117 QKB983117 QTX983117 RDT983117 RNP983117 RXL983117 SHH983117 SRD983117 TAZ983117 TKV983117 TUR983117 UEN983117 UOJ983117 UYF983117 VIB983117 VRX983117 WBT983117 WLP983117 WVL983117 D81 IZ81 SV81 ACR81 AMN81 AWJ81 BGF81 BQB81 BZX81 CJT81 CTP81 DDL81 DNH81 DXD81 EGZ81 EQV81 FAR81 FKN81 FUJ81 GEF81 GOB81 GXX81 HHT81 HRP81 IBL81 ILH81 IVD81 JEZ81 JOV81 JYR81 KIN81 KSJ81 LCF81 LMB81 LVX81 MFT81 MPP81 MZL81 NJH81 NTD81 OCZ81 OMV81 OWR81 PGN81 PQJ81 QAF81 QKB81 QTX81 RDT81 RNP81 RXL81 SHH81 SRD81 TAZ81 TKV81 TUR81 UEN81 UOJ81 UYF81 VIB81 VRX81 WBT81 WLP81 WVL81 D65617 IZ65617 SV65617 ACR65617 AMN65617 AWJ65617 BGF65617 BQB65617 BZX65617 CJT65617 CTP65617 DDL65617 DNH65617 DXD65617 EGZ65617 EQV65617 FAR65617 FKN65617 FUJ65617 GEF65617 GOB65617 GXX65617 HHT65617 HRP65617 IBL65617 ILH65617 IVD65617 JEZ65617 JOV65617 JYR65617 KIN65617 KSJ65617 LCF65617 LMB65617 LVX65617 MFT65617 MPP65617 MZL65617 NJH65617 NTD65617 OCZ65617 OMV65617 OWR65617 PGN65617 PQJ65617 QAF65617 QKB65617 QTX65617 RDT65617 RNP65617 RXL65617 SHH65617 SRD65617 TAZ65617 TKV65617 TUR65617 UEN65617 UOJ65617 UYF65617 VIB65617 VRX65617 WBT65617 WLP65617 WVL65617 D131153 IZ131153 SV131153 ACR131153 AMN131153 AWJ131153 BGF131153 BQB131153 BZX131153 CJT131153 CTP131153 DDL131153 DNH131153 DXD131153 EGZ131153 EQV131153 FAR131153 FKN131153 FUJ131153 GEF131153 GOB131153 GXX131153 HHT131153 HRP131153 IBL131153 ILH131153 IVD131153 JEZ131153 JOV131153 JYR131153 KIN131153 KSJ131153 LCF131153 LMB131153 LVX131153 MFT131153 MPP131153 MZL131153 NJH131153 NTD131153 OCZ131153 OMV131153 OWR131153 PGN131153 PQJ131153 QAF131153 QKB131153 QTX131153 RDT131153 RNP131153 RXL131153 SHH131153 SRD131153 TAZ131153 TKV131153 TUR131153 UEN131153 UOJ131153 UYF131153 VIB131153 VRX131153 WBT131153 WLP131153 WVL131153 D196689 IZ196689 SV196689 ACR196689 AMN196689 AWJ196689 BGF196689 BQB196689 BZX196689 CJT196689 CTP196689 DDL196689 DNH196689 DXD196689 EGZ196689 EQV196689 FAR196689 FKN196689 FUJ196689 GEF196689 GOB196689 GXX196689 HHT196689 HRP196689 IBL196689 ILH196689 IVD196689 JEZ196689 JOV196689 JYR196689 KIN196689 KSJ196689 LCF196689 LMB196689 LVX196689 MFT196689 MPP196689 MZL196689 NJH196689 NTD196689 OCZ196689 OMV196689 OWR196689 PGN196689 PQJ196689 QAF196689 QKB196689 QTX196689 RDT196689 RNP196689 RXL196689 SHH196689 SRD196689 TAZ196689 TKV196689 TUR196689 UEN196689 UOJ196689 UYF196689 VIB196689 VRX196689 WBT196689 WLP196689 WVL196689 D262225 IZ262225 SV262225 ACR262225 AMN262225 AWJ262225 BGF262225 BQB262225 BZX262225 CJT262225 CTP262225 DDL262225 DNH262225 DXD262225 EGZ262225 EQV262225 FAR262225 FKN262225 FUJ262225 GEF262225 GOB262225 GXX262225 HHT262225 HRP262225 IBL262225 ILH262225 IVD262225 JEZ262225 JOV262225 JYR262225 KIN262225 KSJ262225 LCF262225 LMB262225 LVX262225 MFT262225 MPP262225 MZL262225 NJH262225 NTD262225 OCZ262225 OMV262225 OWR262225 PGN262225 PQJ262225 QAF262225 QKB262225 QTX262225 RDT262225 RNP262225 RXL262225 SHH262225 SRD262225 TAZ262225 TKV262225 TUR262225 UEN262225 UOJ262225 UYF262225 VIB262225 VRX262225 WBT262225 WLP262225 WVL262225 D327761 IZ327761 SV327761 ACR327761 AMN327761 AWJ327761 BGF327761 BQB327761 BZX327761 CJT327761 CTP327761 DDL327761 DNH327761 DXD327761 EGZ327761 EQV327761 FAR327761 FKN327761 FUJ327761 GEF327761 GOB327761 GXX327761 HHT327761 HRP327761 IBL327761 ILH327761 IVD327761 JEZ327761 JOV327761 JYR327761 KIN327761 KSJ327761 LCF327761 LMB327761 LVX327761 MFT327761 MPP327761 MZL327761 NJH327761 NTD327761 OCZ327761 OMV327761 OWR327761 PGN327761 PQJ327761 QAF327761 QKB327761 QTX327761 RDT327761 RNP327761 RXL327761 SHH327761 SRD327761 TAZ327761 TKV327761 TUR327761 UEN327761 UOJ327761 UYF327761 VIB327761 VRX327761 WBT327761 WLP327761 WVL327761 D393297 IZ393297 SV393297 ACR393297 AMN393297 AWJ393297 BGF393297 BQB393297 BZX393297 CJT393297 CTP393297 DDL393297 DNH393297 DXD393297 EGZ393297 EQV393297 FAR393297 FKN393297 FUJ393297 GEF393297 GOB393297 GXX393297 HHT393297 HRP393297 IBL393297 ILH393297 IVD393297 JEZ393297 JOV393297 JYR393297 KIN393297 KSJ393297 LCF393297 LMB393297 LVX393297 MFT393297 MPP393297 MZL393297 NJH393297 NTD393297 OCZ393297 OMV393297 OWR393297 PGN393297 PQJ393297 QAF393297 QKB393297 QTX393297 RDT393297 RNP393297 RXL393297 SHH393297 SRD393297 TAZ393297 TKV393297 TUR393297 UEN393297 UOJ393297 UYF393297 VIB393297 VRX393297 WBT393297 WLP393297 WVL393297 D458833 IZ458833 SV458833 ACR458833 AMN458833 AWJ458833 BGF458833 BQB458833 BZX458833 CJT458833 CTP458833 DDL458833 DNH458833 DXD458833 EGZ458833 EQV458833 FAR458833 FKN458833 FUJ458833 GEF458833 GOB458833 GXX458833 HHT458833 HRP458833 IBL458833 ILH458833 IVD458833 JEZ458833 JOV458833 JYR458833 KIN458833 KSJ458833 LCF458833 LMB458833 LVX458833 MFT458833 MPP458833 MZL458833 NJH458833 NTD458833 OCZ458833 OMV458833 OWR458833 PGN458833 PQJ458833 QAF458833 QKB458833 QTX458833 RDT458833 RNP458833 RXL458833 SHH458833 SRD458833 TAZ458833 TKV458833 TUR458833 UEN458833 UOJ458833 UYF458833 VIB458833 VRX458833 WBT458833 WLP458833 WVL458833 D524369 IZ524369 SV524369 ACR524369 AMN524369 AWJ524369 BGF524369 BQB524369 BZX524369 CJT524369 CTP524369 DDL524369 DNH524369 DXD524369 EGZ524369 EQV524369 FAR524369 FKN524369 FUJ524369 GEF524369 GOB524369 GXX524369 HHT524369 HRP524369 IBL524369 ILH524369 IVD524369 JEZ524369 JOV524369 JYR524369 KIN524369 KSJ524369 LCF524369 LMB524369 LVX524369 MFT524369 MPP524369 MZL524369 NJH524369 NTD524369 OCZ524369 OMV524369 OWR524369 PGN524369 PQJ524369 QAF524369 QKB524369 QTX524369 RDT524369 RNP524369 RXL524369 SHH524369 SRD524369 TAZ524369 TKV524369 TUR524369 UEN524369 UOJ524369 UYF524369 VIB524369 VRX524369 WBT524369 WLP524369 WVL524369 D589905 IZ589905 SV589905 ACR589905 AMN589905 AWJ589905 BGF589905 BQB589905 BZX589905 CJT589905 CTP589905 DDL589905 DNH589905 DXD589905 EGZ589905 EQV589905 FAR589905 FKN589905 FUJ589905 GEF589905 GOB589905 GXX589905 HHT589905 HRP589905 IBL589905 ILH589905 IVD589905 JEZ589905 JOV589905 JYR589905 KIN589905 KSJ589905 LCF589905 LMB589905 LVX589905 MFT589905 MPP589905 MZL589905 NJH589905 NTD589905 OCZ589905 OMV589905 OWR589905 PGN589905 PQJ589905 QAF589905 QKB589905 QTX589905 RDT589905 RNP589905 RXL589905 SHH589905 SRD589905 TAZ589905 TKV589905 TUR589905 UEN589905 UOJ589905 UYF589905 VIB589905 VRX589905 WBT589905 WLP589905 WVL589905 D655441 IZ655441 SV655441 ACR655441 AMN655441 AWJ655441 BGF655441 BQB655441 BZX655441 CJT655441 CTP655441 DDL655441 DNH655441 DXD655441 EGZ655441 EQV655441 FAR655441 FKN655441 FUJ655441 GEF655441 GOB655441 GXX655441 HHT655441 HRP655441 IBL655441 ILH655441 IVD655441 JEZ655441 JOV655441 JYR655441 KIN655441 KSJ655441 LCF655441 LMB655441 LVX655441 MFT655441 MPP655441 MZL655441 NJH655441 NTD655441 OCZ655441 OMV655441 OWR655441 PGN655441 PQJ655441 QAF655441 QKB655441 QTX655441 RDT655441 RNP655441 RXL655441 SHH655441 SRD655441 TAZ655441 TKV655441 TUR655441 UEN655441 UOJ655441 UYF655441 VIB655441 VRX655441 WBT655441 WLP655441 WVL655441 D720977 IZ720977 SV720977 ACR720977 AMN720977 AWJ720977 BGF720977 BQB720977 BZX720977 CJT720977 CTP720977 DDL720977 DNH720977 DXD720977 EGZ720977 EQV720977 FAR720977 FKN720977 FUJ720977 GEF720977 GOB720977 GXX720977 HHT720977 HRP720977 IBL720977 ILH720977 IVD720977 JEZ720977 JOV720977 JYR720977 KIN720977 KSJ720977 LCF720977 LMB720977 LVX720977 MFT720977 MPP720977 MZL720977 NJH720977 NTD720977 OCZ720977 OMV720977 OWR720977 PGN720977 PQJ720977 QAF720977 QKB720977 QTX720977 RDT720977 RNP720977 RXL720977 SHH720977 SRD720977 TAZ720977 TKV720977 TUR720977 UEN720977 UOJ720977 UYF720977 VIB720977 VRX720977 WBT720977 WLP720977 WVL720977 D786513 IZ786513 SV786513 ACR786513 AMN786513 AWJ786513 BGF786513 BQB786513 BZX786513 CJT786513 CTP786513 DDL786513 DNH786513 DXD786513 EGZ786513 EQV786513 FAR786513 FKN786513 FUJ786513 GEF786513 GOB786513 GXX786513 HHT786513 HRP786513 IBL786513 ILH786513 IVD786513 JEZ786513 JOV786513 JYR786513 KIN786513 KSJ786513 LCF786513 LMB786513 LVX786513 MFT786513 MPP786513 MZL786513 NJH786513 NTD786513 OCZ786513 OMV786513 OWR786513 PGN786513 PQJ786513 QAF786513 QKB786513 QTX786513 RDT786513 RNP786513 RXL786513 SHH786513 SRD786513 TAZ786513 TKV786513 TUR786513 UEN786513 UOJ786513 UYF786513 VIB786513 VRX786513 WBT786513 WLP786513 WVL786513 D852049 IZ852049 SV852049 ACR852049 AMN852049 AWJ852049 BGF852049 BQB852049 BZX852049 CJT852049 CTP852049 DDL852049 DNH852049 DXD852049 EGZ852049 EQV852049 FAR852049 FKN852049 FUJ852049 GEF852049 GOB852049 GXX852049 HHT852049 HRP852049 IBL852049 ILH852049 IVD852049 JEZ852049 JOV852049 JYR852049 KIN852049 KSJ852049 LCF852049 LMB852049 LVX852049 MFT852049 MPP852049 MZL852049 NJH852049 NTD852049 OCZ852049 OMV852049 OWR852049 PGN852049 PQJ852049 QAF852049 QKB852049 QTX852049 RDT852049 RNP852049 RXL852049 SHH852049 SRD852049 TAZ852049 TKV852049 TUR852049 UEN852049 UOJ852049 UYF852049 VIB852049 VRX852049 WBT852049 WLP852049 WVL852049 D917585 IZ917585 SV917585 ACR917585 AMN917585 AWJ917585 BGF917585 BQB917585 BZX917585 CJT917585 CTP917585 DDL917585 DNH917585 DXD917585 EGZ917585 EQV917585 FAR917585 FKN917585 FUJ917585 GEF917585 GOB917585 GXX917585 HHT917585 HRP917585 IBL917585 ILH917585 IVD917585 JEZ917585 JOV917585 JYR917585 KIN917585 KSJ917585 LCF917585 LMB917585 LVX917585 MFT917585 MPP917585 MZL917585 NJH917585 NTD917585 OCZ917585 OMV917585 OWR917585 PGN917585 PQJ917585 QAF917585 QKB917585 QTX917585 RDT917585 RNP917585 RXL917585 SHH917585 SRD917585 TAZ917585 TKV917585 TUR917585 UEN917585 UOJ917585 UYF917585 VIB917585 VRX917585 WBT917585 WLP917585 WVL917585 D983121 IZ983121 SV983121 ACR983121 AMN983121 AWJ983121 BGF983121 BQB983121 BZX983121 CJT983121 CTP983121 DDL983121 DNH983121 DXD983121 EGZ983121 EQV983121 FAR983121 FKN983121 FUJ983121 GEF983121 GOB983121 GXX983121 HHT983121 HRP983121 IBL983121 ILH983121 IVD983121 JEZ983121 JOV983121 JYR983121 KIN983121 KSJ983121 LCF983121 LMB983121 LVX983121 MFT983121 MPP983121 MZL983121 NJH983121 NTD983121 OCZ983121 OMV983121 OWR983121 PGN983121 PQJ983121 QAF983121 QKB983121 QTX983121 RDT983121 RNP983121 RXL983121 SHH983121 SRD983121 TAZ983121 TKV983121 TUR983121 UEN983121 UOJ983121 UYF983121 VIB983121 VRX983121 WBT983121 WLP983121 WVL983121 D85 IZ85 SV85 ACR85 AMN85 AWJ85 BGF85 BQB85 BZX85 CJT85 CTP85 DDL85 DNH85 DXD85 EGZ85 EQV85 FAR85 FKN85 FUJ85 GEF85 GOB85 GXX85 HHT85 HRP85 IBL85 ILH85 IVD85 JEZ85 JOV85 JYR85 KIN85 KSJ85 LCF85 LMB85 LVX85 MFT85 MPP85 MZL85 NJH85 NTD85 OCZ85 OMV85 OWR85 PGN85 PQJ85 QAF85 QKB85 QTX85 RDT85 RNP85 RXL85 SHH85 SRD85 TAZ85 TKV85 TUR85 UEN85 UOJ85 UYF85 VIB85 VRX85 WBT85 WLP85 WVL85 D65621 IZ65621 SV65621 ACR65621 AMN65621 AWJ65621 BGF65621 BQB65621 BZX65621 CJT65621 CTP65621 DDL65621 DNH65621 DXD65621 EGZ65621 EQV65621 FAR65621 FKN65621 FUJ65621 GEF65621 GOB65621 GXX65621 HHT65621 HRP65621 IBL65621 ILH65621 IVD65621 JEZ65621 JOV65621 JYR65621 KIN65621 KSJ65621 LCF65621 LMB65621 LVX65621 MFT65621 MPP65621 MZL65621 NJH65621 NTD65621 OCZ65621 OMV65621 OWR65621 PGN65621 PQJ65621 QAF65621 QKB65621 QTX65621 RDT65621 RNP65621 RXL65621 SHH65621 SRD65621 TAZ65621 TKV65621 TUR65621 UEN65621 UOJ65621 UYF65621 VIB65621 VRX65621 WBT65621 WLP65621 WVL65621 D131157 IZ131157 SV131157 ACR131157 AMN131157 AWJ131157 BGF131157 BQB131157 BZX131157 CJT131157 CTP131157 DDL131157 DNH131157 DXD131157 EGZ131157 EQV131157 FAR131157 FKN131157 FUJ131157 GEF131157 GOB131157 GXX131157 HHT131157 HRP131157 IBL131157 ILH131157 IVD131157 JEZ131157 JOV131157 JYR131157 KIN131157 KSJ131157 LCF131157 LMB131157 LVX131157 MFT131157 MPP131157 MZL131157 NJH131157 NTD131157 OCZ131157 OMV131157 OWR131157 PGN131157 PQJ131157 QAF131157 QKB131157 QTX131157 RDT131157 RNP131157 RXL131157 SHH131157 SRD131157 TAZ131157 TKV131157 TUR131157 UEN131157 UOJ131157 UYF131157 VIB131157 VRX131157 WBT131157 WLP131157 WVL131157 D196693 IZ196693 SV196693 ACR196693 AMN196693 AWJ196693 BGF196693 BQB196693 BZX196693 CJT196693 CTP196693 DDL196693 DNH196693 DXD196693 EGZ196693 EQV196693 FAR196693 FKN196693 FUJ196693 GEF196693 GOB196693 GXX196693 HHT196693 HRP196693 IBL196693 ILH196693 IVD196693 JEZ196693 JOV196693 JYR196693 KIN196693 KSJ196693 LCF196693 LMB196693 LVX196693 MFT196693 MPP196693 MZL196693 NJH196693 NTD196693 OCZ196693 OMV196693 OWR196693 PGN196693 PQJ196693 QAF196693 QKB196693 QTX196693 RDT196693 RNP196693 RXL196693 SHH196693 SRD196693 TAZ196693 TKV196693 TUR196693 UEN196693 UOJ196693 UYF196693 VIB196693 VRX196693 WBT196693 WLP196693 WVL196693 D262229 IZ262229 SV262229 ACR262229 AMN262229 AWJ262229 BGF262229 BQB262229 BZX262229 CJT262229 CTP262229 DDL262229 DNH262229 DXD262229 EGZ262229 EQV262229 FAR262229 FKN262229 FUJ262229 GEF262229 GOB262229 GXX262229 HHT262229 HRP262229 IBL262229 ILH262229 IVD262229 JEZ262229 JOV262229 JYR262229 KIN262229 KSJ262229 LCF262229 LMB262229 LVX262229 MFT262229 MPP262229 MZL262229 NJH262229 NTD262229 OCZ262229 OMV262229 OWR262229 PGN262229 PQJ262229 QAF262229 QKB262229 QTX262229 RDT262229 RNP262229 RXL262229 SHH262229 SRD262229 TAZ262229 TKV262229 TUR262229 UEN262229 UOJ262229 UYF262229 VIB262229 VRX262229 WBT262229 WLP262229 WVL262229 D327765 IZ327765 SV327765 ACR327765 AMN327765 AWJ327765 BGF327765 BQB327765 BZX327765 CJT327765 CTP327765 DDL327765 DNH327765 DXD327765 EGZ327765 EQV327765 FAR327765 FKN327765 FUJ327765 GEF327765 GOB327765 GXX327765 HHT327765 HRP327765 IBL327765 ILH327765 IVD327765 JEZ327765 JOV327765 JYR327765 KIN327765 KSJ327765 LCF327765 LMB327765 LVX327765 MFT327765 MPP327765 MZL327765 NJH327765 NTD327765 OCZ327765 OMV327765 OWR327765 PGN327765 PQJ327765 QAF327765 QKB327765 QTX327765 RDT327765 RNP327765 RXL327765 SHH327765 SRD327765 TAZ327765 TKV327765 TUR327765 UEN327765 UOJ327765 UYF327765 VIB327765 VRX327765 WBT327765 WLP327765 WVL327765 D393301 IZ393301 SV393301 ACR393301 AMN393301 AWJ393301 BGF393301 BQB393301 BZX393301 CJT393301 CTP393301 DDL393301 DNH393301 DXD393301 EGZ393301 EQV393301 FAR393301 FKN393301 FUJ393301 GEF393301 GOB393301 GXX393301 HHT393301 HRP393301 IBL393301 ILH393301 IVD393301 JEZ393301 JOV393301 JYR393301 KIN393301 KSJ393301 LCF393301 LMB393301 LVX393301 MFT393301 MPP393301 MZL393301 NJH393301 NTD393301 OCZ393301 OMV393301 OWR393301 PGN393301 PQJ393301 QAF393301 QKB393301 QTX393301 RDT393301 RNP393301 RXL393301 SHH393301 SRD393301 TAZ393301 TKV393301 TUR393301 UEN393301 UOJ393301 UYF393301 VIB393301 VRX393301 WBT393301 WLP393301 WVL393301 D458837 IZ458837 SV458837 ACR458837 AMN458837 AWJ458837 BGF458837 BQB458837 BZX458837 CJT458837 CTP458837 DDL458837 DNH458837 DXD458837 EGZ458837 EQV458837 FAR458837 FKN458837 FUJ458837 GEF458837 GOB458837 GXX458837 HHT458837 HRP458837 IBL458837 ILH458837 IVD458837 JEZ458837 JOV458837 JYR458837 KIN458837 KSJ458837 LCF458837 LMB458837 LVX458837 MFT458837 MPP458837 MZL458837 NJH458837 NTD458837 OCZ458837 OMV458837 OWR458837 PGN458837 PQJ458837 QAF458837 QKB458837 QTX458837 RDT458837 RNP458837 RXL458837 SHH458837 SRD458837 TAZ458837 TKV458837 TUR458837 UEN458837 UOJ458837 UYF458837 VIB458837 VRX458837 WBT458837 WLP458837 WVL458837 D524373 IZ524373 SV524373 ACR524373 AMN524373 AWJ524373 BGF524373 BQB524373 BZX524373 CJT524373 CTP524373 DDL524373 DNH524373 DXD524373 EGZ524373 EQV524373 FAR524373 FKN524373 FUJ524373 GEF524373 GOB524373 GXX524373 HHT524373 HRP524373 IBL524373 ILH524373 IVD524373 JEZ524373 JOV524373 JYR524373 KIN524373 KSJ524373 LCF524373 LMB524373 LVX524373 MFT524373 MPP524373 MZL524373 NJH524373 NTD524373 OCZ524373 OMV524373 OWR524373 PGN524373 PQJ524373 QAF524373 QKB524373 QTX524373 RDT524373 RNP524373 RXL524373 SHH524373 SRD524373 TAZ524373 TKV524373 TUR524373 UEN524373 UOJ524373 UYF524373 VIB524373 VRX524373 WBT524373 WLP524373 WVL524373 D589909 IZ589909 SV589909 ACR589909 AMN589909 AWJ589909 BGF589909 BQB589909 BZX589909 CJT589909 CTP589909 DDL589909 DNH589909 DXD589909 EGZ589909 EQV589909 FAR589909 FKN589909 FUJ589909 GEF589909 GOB589909 GXX589909 HHT589909 HRP589909 IBL589909 ILH589909 IVD589909 JEZ589909 JOV589909 JYR589909 KIN589909 KSJ589909 LCF589909 LMB589909 LVX589909 MFT589909 MPP589909 MZL589909 NJH589909 NTD589909 OCZ589909 OMV589909 OWR589909 PGN589909 PQJ589909 QAF589909 QKB589909 QTX589909 RDT589909 RNP589909 RXL589909 SHH589909 SRD589909 TAZ589909 TKV589909 TUR589909 UEN589909 UOJ589909 UYF589909 VIB589909 VRX589909 WBT589909 WLP589909 WVL589909 D655445 IZ655445 SV655445 ACR655445 AMN655445 AWJ655445 BGF655445 BQB655445 BZX655445 CJT655445 CTP655445 DDL655445 DNH655445 DXD655445 EGZ655445 EQV655445 FAR655445 FKN655445 FUJ655445 GEF655445 GOB655445 GXX655445 HHT655445 HRP655445 IBL655445 ILH655445 IVD655445 JEZ655445 JOV655445 JYR655445 KIN655445 KSJ655445 LCF655445 LMB655445 LVX655445 MFT655445 MPP655445 MZL655445 NJH655445 NTD655445 OCZ655445 OMV655445 OWR655445 PGN655445 PQJ655445 QAF655445 QKB655445 QTX655445 RDT655445 RNP655445 RXL655445 SHH655445 SRD655445 TAZ655445 TKV655445 TUR655445 UEN655445 UOJ655445 UYF655445 VIB655445 VRX655445 WBT655445 WLP655445 WVL655445 D720981 IZ720981 SV720981 ACR720981 AMN720981 AWJ720981 BGF720981 BQB720981 BZX720981 CJT720981 CTP720981 DDL720981 DNH720981 DXD720981 EGZ720981 EQV720981 FAR720981 FKN720981 FUJ720981 GEF720981 GOB720981 GXX720981 HHT720981 HRP720981 IBL720981 ILH720981 IVD720981 JEZ720981 JOV720981 JYR720981 KIN720981 KSJ720981 LCF720981 LMB720981 LVX720981 MFT720981 MPP720981 MZL720981 NJH720981 NTD720981 OCZ720981 OMV720981 OWR720981 PGN720981 PQJ720981 QAF720981 QKB720981 QTX720981 RDT720981 RNP720981 RXL720981 SHH720981 SRD720981 TAZ720981 TKV720981 TUR720981 UEN720981 UOJ720981 UYF720981 VIB720981 VRX720981 WBT720981 WLP720981 WVL720981 D786517 IZ786517 SV786517 ACR786517 AMN786517 AWJ786517 BGF786517 BQB786517 BZX786517 CJT786517 CTP786517 DDL786517 DNH786517 DXD786517 EGZ786517 EQV786517 FAR786517 FKN786517 FUJ786517 GEF786517 GOB786517 GXX786517 HHT786517 HRP786517 IBL786517 ILH786517 IVD786517 JEZ786517 JOV786517 JYR786517 KIN786517 KSJ786517 LCF786517 LMB786517 LVX786517 MFT786517 MPP786517 MZL786517 NJH786517 NTD786517 OCZ786517 OMV786517 OWR786517 PGN786517 PQJ786517 QAF786517 QKB786517 QTX786517 RDT786517 RNP786517 RXL786517 SHH786517 SRD786517 TAZ786517 TKV786517 TUR786517 UEN786517 UOJ786517 UYF786517 VIB786517 VRX786517 WBT786517 WLP786517 WVL786517 D852053 IZ852053 SV852053 ACR852053 AMN852053 AWJ852053 BGF852053 BQB852053 BZX852053 CJT852053 CTP852053 DDL852053 DNH852053 DXD852053 EGZ852053 EQV852053 FAR852053 FKN852053 FUJ852053 GEF852053 GOB852053 GXX852053 HHT852053 HRP852053 IBL852053 ILH852053 IVD852053 JEZ852053 JOV852053 JYR852053 KIN852053 KSJ852053 LCF852053 LMB852053 LVX852053 MFT852053 MPP852053 MZL852053 NJH852053 NTD852053 OCZ852053 OMV852053 OWR852053 PGN852053 PQJ852053 QAF852053 QKB852053 QTX852053 RDT852053 RNP852053 RXL852053 SHH852053 SRD852053 TAZ852053 TKV852053 TUR852053 UEN852053 UOJ852053 UYF852053 VIB852053 VRX852053 WBT852053 WLP852053 WVL852053 D917589 IZ917589 SV917589 ACR917589 AMN917589 AWJ917589 BGF917589 BQB917589 BZX917589 CJT917589 CTP917589 DDL917589 DNH917589 DXD917589 EGZ917589 EQV917589 FAR917589 FKN917589 FUJ917589 GEF917589 GOB917589 GXX917589 HHT917589 HRP917589 IBL917589 ILH917589 IVD917589 JEZ917589 JOV917589 JYR917589 KIN917589 KSJ917589 LCF917589 LMB917589 LVX917589 MFT917589 MPP917589 MZL917589 NJH917589 NTD917589 OCZ917589 OMV917589 OWR917589 PGN917589 PQJ917589 QAF917589 QKB917589 QTX917589 RDT917589 RNP917589 RXL917589 SHH917589 SRD917589 TAZ917589 TKV917589 TUR917589 UEN917589 UOJ917589 UYF917589 VIB917589 VRX917589 WBT917589 WLP917589 WVL917589 D983125 IZ983125 SV983125 ACR983125 AMN983125 AWJ983125 BGF983125 BQB983125 BZX983125 CJT983125 CTP983125 DDL983125 DNH983125 DXD983125 EGZ983125 EQV983125 FAR983125 FKN983125 FUJ983125 GEF983125 GOB983125 GXX983125 HHT983125 HRP983125 IBL983125 ILH983125 IVD983125 JEZ983125 JOV983125 JYR983125 KIN983125 KSJ983125 LCF983125 LMB983125 LVX983125 MFT983125 MPP983125 MZL983125 NJH983125 NTD983125 OCZ983125 OMV983125 OWR983125 PGN983125 PQJ983125 QAF983125 QKB983125 QTX983125 RDT983125 RNP983125 RXL983125 SHH983125 SRD983125 TAZ983125 TKV983125 TUR983125 UEN983125 UOJ983125 UYF983125 VIB983125 VRX983125 WBT983125 WLP983125 WVL983125 D89 IZ89 SV89 ACR89 AMN89 AWJ89 BGF89 BQB89 BZX89 CJT89 CTP89 DDL89 DNH89 DXD89 EGZ89 EQV89 FAR89 FKN89 FUJ89 GEF89 GOB89 GXX89 HHT89 HRP89 IBL89 ILH89 IVD89 JEZ89 JOV89 JYR89 KIN89 KSJ89 LCF89 LMB89 LVX89 MFT89 MPP89 MZL89 NJH89 NTD89 OCZ89 OMV89 OWR89 PGN89 PQJ89 QAF89 QKB89 QTX89 RDT89 RNP89 RXL89 SHH89 SRD89 TAZ89 TKV89 TUR89 UEN89 UOJ89 UYF89 VIB89 VRX89 WBT89 WLP89 WVL89 D65625 IZ65625 SV65625 ACR65625 AMN65625 AWJ65625 BGF65625 BQB65625 BZX65625 CJT65625 CTP65625 DDL65625 DNH65625 DXD65625 EGZ65625 EQV65625 FAR65625 FKN65625 FUJ65625 GEF65625 GOB65625 GXX65625 HHT65625 HRP65625 IBL65625 ILH65625 IVD65625 JEZ65625 JOV65625 JYR65625 KIN65625 KSJ65625 LCF65625 LMB65625 LVX65625 MFT65625 MPP65625 MZL65625 NJH65625 NTD65625 OCZ65625 OMV65625 OWR65625 PGN65625 PQJ65625 QAF65625 QKB65625 QTX65625 RDT65625 RNP65625 RXL65625 SHH65625 SRD65625 TAZ65625 TKV65625 TUR65625 UEN65625 UOJ65625 UYF65625 VIB65625 VRX65625 WBT65625 WLP65625 WVL65625 D131161 IZ131161 SV131161 ACR131161 AMN131161 AWJ131161 BGF131161 BQB131161 BZX131161 CJT131161 CTP131161 DDL131161 DNH131161 DXD131161 EGZ131161 EQV131161 FAR131161 FKN131161 FUJ131161 GEF131161 GOB131161 GXX131161 HHT131161 HRP131161 IBL131161 ILH131161 IVD131161 JEZ131161 JOV131161 JYR131161 KIN131161 KSJ131161 LCF131161 LMB131161 LVX131161 MFT131161 MPP131161 MZL131161 NJH131161 NTD131161 OCZ131161 OMV131161 OWR131161 PGN131161 PQJ131161 QAF131161 QKB131161 QTX131161 RDT131161 RNP131161 RXL131161 SHH131161 SRD131161 TAZ131161 TKV131161 TUR131161 UEN131161 UOJ131161 UYF131161 VIB131161 VRX131161 WBT131161 WLP131161 WVL131161 D196697 IZ196697 SV196697 ACR196697 AMN196697 AWJ196697 BGF196697 BQB196697 BZX196697 CJT196697 CTP196697 DDL196697 DNH196697 DXD196697 EGZ196697 EQV196697 FAR196697 FKN196697 FUJ196697 GEF196697 GOB196697 GXX196697 HHT196697 HRP196697 IBL196697 ILH196697 IVD196697 JEZ196697 JOV196697 JYR196697 KIN196697 KSJ196697 LCF196697 LMB196697 LVX196697 MFT196697 MPP196697 MZL196697 NJH196697 NTD196697 OCZ196697 OMV196697 OWR196697 PGN196697 PQJ196697 QAF196697 QKB196697 QTX196697 RDT196697 RNP196697 RXL196697 SHH196697 SRD196697 TAZ196697 TKV196697 TUR196697 UEN196697 UOJ196697 UYF196697 VIB196697 VRX196697 WBT196697 WLP196697 WVL196697 D262233 IZ262233 SV262233 ACR262233 AMN262233 AWJ262233 BGF262233 BQB262233 BZX262233 CJT262233 CTP262233 DDL262233 DNH262233 DXD262233 EGZ262233 EQV262233 FAR262233 FKN262233 FUJ262233 GEF262233 GOB262233 GXX262233 HHT262233 HRP262233 IBL262233 ILH262233 IVD262233 JEZ262233 JOV262233 JYR262233 KIN262233 KSJ262233 LCF262233 LMB262233 LVX262233 MFT262233 MPP262233 MZL262233 NJH262233 NTD262233 OCZ262233 OMV262233 OWR262233 PGN262233 PQJ262233 QAF262233 QKB262233 QTX262233 RDT262233 RNP262233 RXL262233 SHH262233 SRD262233 TAZ262233 TKV262233 TUR262233 UEN262233 UOJ262233 UYF262233 VIB262233 VRX262233 WBT262233 WLP262233 WVL262233 D327769 IZ327769 SV327769 ACR327769 AMN327769 AWJ327769 BGF327769 BQB327769 BZX327769 CJT327769 CTP327769 DDL327769 DNH327769 DXD327769 EGZ327769 EQV327769 FAR327769 FKN327769 FUJ327769 GEF327769 GOB327769 GXX327769 HHT327769 HRP327769 IBL327769 ILH327769 IVD327769 JEZ327769 JOV327769 JYR327769 KIN327769 KSJ327769 LCF327769 LMB327769 LVX327769 MFT327769 MPP327769 MZL327769 NJH327769 NTD327769 OCZ327769 OMV327769 OWR327769 PGN327769 PQJ327769 QAF327769 QKB327769 QTX327769 RDT327769 RNP327769 RXL327769 SHH327769 SRD327769 TAZ327769 TKV327769 TUR327769 UEN327769 UOJ327769 UYF327769 VIB327769 VRX327769 WBT327769 WLP327769 WVL327769 D393305 IZ393305 SV393305 ACR393305 AMN393305 AWJ393305 BGF393305 BQB393305 BZX393305 CJT393305 CTP393305 DDL393305 DNH393305 DXD393305 EGZ393305 EQV393305 FAR393305 FKN393305 FUJ393305 GEF393305 GOB393305 GXX393305 HHT393305 HRP393305 IBL393305 ILH393305 IVD393305 JEZ393305 JOV393305 JYR393305 KIN393305 KSJ393305 LCF393305 LMB393305 LVX393305 MFT393305 MPP393305 MZL393305 NJH393305 NTD393305 OCZ393305 OMV393305 OWR393305 PGN393305 PQJ393305 QAF393305 QKB393305 QTX393305 RDT393305 RNP393305 RXL393305 SHH393305 SRD393305 TAZ393305 TKV393305 TUR393305 UEN393305 UOJ393305 UYF393305 VIB393305 VRX393305 WBT393305 WLP393305 WVL393305 D458841 IZ458841 SV458841 ACR458841 AMN458841 AWJ458841 BGF458841 BQB458841 BZX458841 CJT458841 CTP458841 DDL458841 DNH458841 DXD458841 EGZ458841 EQV458841 FAR458841 FKN458841 FUJ458841 GEF458841 GOB458841 GXX458841 HHT458841 HRP458841 IBL458841 ILH458841 IVD458841 JEZ458841 JOV458841 JYR458841 KIN458841 KSJ458841 LCF458841 LMB458841 LVX458841 MFT458841 MPP458841 MZL458841 NJH458841 NTD458841 OCZ458841 OMV458841 OWR458841 PGN458841 PQJ458841 QAF458841 QKB458841 QTX458841 RDT458841 RNP458841 RXL458841 SHH458841 SRD458841 TAZ458841 TKV458841 TUR458841 UEN458841 UOJ458841 UYF458841 VIB458841 VRX458841 WBT458841 WLP458841 WVL458841 D524377 IZ524377 SV524377 ACR524377 AMN524377 AWJ524377 BGF524377 BQB524377 BZX524377 CJT524377 CTP524377 DDL524377 DNH524377 DXD524377 EGZ524377 EQV524377 FAR524377 FKN524377 FUJ524377 GEF524377 GOB524377 GXX524377 HHT524377 HRP524377 IBL524377 ILH524377 IVD524377 JEZ524377 JOV524377 JYR524377 KIN524377 KSJ524377 LCF524377 LMB524377 LVX524377 MFT524377 MPP524377 MZL524377 NJH524377 NTD524377 OCZ524377 OMV524377 OWR524377 PGN524377 PQJ524377 QAF524377 QKB524377 QTX524377 RDT524377 RNP524377 RXL524377 SHH524377 SRD524377 TAZ524377 TKV524377 TUR524377 UEN524377 UOJ524377 UYF524377 VIB524377 VRX524377 WBT524377 WLP524377 WVL524377 D589913 IZ589913 SV589913 ACR589913 AMN589913 AWJ589913 BGF589913 BQB589913 BZX589913 CJT589913 CTP589913 DDL589913 DNH589913 DXD589913 EGZ589913 EQV589913 FAR589913 FKN589913 FUJ589913 GEF589913 GOB589913 GXX589913 HHT589913 HRP589913 IBL589913 ILH589913 IVD589913 JEZ589913 JOV589913 JYR589913 KIN589913 KSJ589913 LCF589913 LMB589913 LVX589913 MFT589913 MPP589913 MZL589913 NJH589913 NTD589913 OCZ589913 OMV589913 OWR589913 PGN589913 PQJ589913 QAF589913 QKB589913 QTX589913 RDT589913 RNP589913 RXL589913 SHH589913 SRD589913 TAZ589913 TKV589913 TUR589913 UEN589913 UOJ589913 UYF589913 VIB589913 VRX589913 WBT589913 WLP589913 WVL589913 D655449 IZ655449 SV655449 ACR655449 AMN655449 AWJ655449 BGF655449 BQB655449 BZX655449 CJT655449 CTP655449 DDL655449 DNH655449 DXD655449 EGZ655449 EQV655449 FAR655449 FKN655449 FUJ655449 GEF655449 GOB655449 GXX655449 HHT655449 HRP655449 IBL655449 ILH655449 IVD655449 JEZ655449 JOV655449 JYR655449 KIN655449 KSJ655449 LCF655449 LMB655449 LVX655449 MFT655449 MPP655449 MZL655449 NJH655449 NTD655449 OCZ655449 OMV655449 OWR655449 PGN655449 PQJ655449 QAF655449 QKB655449 QTX655449 RDT655449 RNP655449 RXL655449 SHH655449 SRD655449 TAZ655449 TKV655449 TUR655449 UEN655449 UOJ655449 UYF655449 VIB655449 VRX655449 WBT655449 WLP655449 WVL655449 D720985 IZ720985 SV720985 ACR720985 AMN720985 AWJ720985 BGF720985 BQB720985 BZX720985 CJT720985 CTP720985 DDL720985 DNH720985 DXD720985 EGZ720985 EQV720985 FAR720985 FKN720985 FUJ720985 GEF720985 GOB720985 GXX720985 HHT720985 HRP720985 IBL720985 ILH720985 IVD720985 JEZ720985 JOV720985 JYR720985 KIN720985 KSJ720985 LCF720985 LMB720985 LVX720985 MFT720985 MPP720985 MZL720985 NJH720985 NTD720985 OCZ720985 OMV720985 OWR720985 PGN720985 PQJ720985 QAF720985 QKB720985 QTX720985 RDT720985 RNP720985 RXL720985 SHH720985 SRD720985 TAZ720985 TKV720985 TUR720985 UEN720985 UOJ720985 UYF720985 VIB720985 VRX720985 WBT720985 WLP720985 WVL720985 D786521 IZ786521 SV786521 ACR786521 AMN786521 AWJ786521 BGF786521 BQB786521 BZX786521 CJT786521 CTP786521 DDL786521 DNH786521 DXD786521 EGZ786521 EQV786521 FAR786521 FKN786521 FUJ786521 GEF786521 GOB786521 GXX786521 HHT786521 HRP786521 IBL786521 ILH786521 IVD786521 JEZ786521 JOV786521 JYR786521 KIN786521 KSJ786521 LCF786521 LMB786521 LVX786521 MFT786521 MPP786521 MZL786521 NJH786521 NTD786521 OCZ786521 OMV786521 OWR786521 PGN786521 PQJ786521 QAF786521 QKB786521 QTX786521 RDT786521 RNP786521 RXL786521 SHH786521 SRD786521 TAZ786521 TKV786521 TUR786521 UEN786521 UOJ786521 UYF786521 VIB786521 VRX786521 WBT786521 WLP786521 WVL786521 D852057 IZ852057 SV852057 ACR852057 AMN852057 AWJ852057 BGF852057 BQB852057 BZX852057 CJT852057 CTP852057 DDL852057 DNH852057 DXD852057 EGZ852057 EQV852057 FAR852057 FKN852057 FUJ852057 GEF852057 GOB852057 GXX852057 HHT852057 HRP852057 IBL852057 ILH852057 IVD852057 JEZ852057 JOV852057 JYR852057 KIN852057 KSJ852057 LCF852057 LMB852057 LVX852057 MFT852057 MPP852057 MZL852057 NJH852057 NTD852057 OCZ852057 OMV852057 OWR852057 PGN852057 PQJ852057 QAF852057 QKB852057 QTX852057 RDT852057 RNP852057 RXL852057 SHH852057 SRD852057 TAZ852057 TKV852057 TUR852057 UEN852057 UOJ852057 UYF852057 VIB852057 VRX852057 WBT852057 WLP852057 WVL852057 D917593 IZ917593 SV917593 ACR917593 AMN917593 AWJ917593 BGF917593 BQB917593 BZX917593 CJT917593 CTP917593 DDL917593 DNH917593 DXD917593 EGZ917593 EQV917593 FAR917593 FKN917593 FUJ917593 GEF917593 GOB917593 GXX917593 HHT917593 HRP917593 IBL917593 ILH917593 IVD917593 JEZ917593 JOV917593 JYR917593 KIN917593 KSJ917593 LCF917593 LMB917593 LVX917593 MFT917593 MPP917593 MZL917593 NJH917593 NTD917593 OCZ917593 OMV917593 OWR917593 PGN917593 PQJ917593 QAF917593 QKB917593 QTX917593 RDT917593 RNP917593 RXL917593 SHH917593 SRD917593 TAZ917593 TKV917593 TUR917593 UEN917593 UOJ917593 UYF917593 VIB917593 VRX917593 WBT917593 WLP917593 WVL917593 D983129 IZ983129 SV983129 ACR983129 AMN983129 AWJ983129 BGF983129 BQB983129 BZX983129 CJT983129 CTP983129 DDL983129 DNH983129 DXD983129 EGZ983129 EQV983129 FAR983129 FKN983129 FUJ983129 GEF983129 GOB983129 GXX983129 HHT983129 HRP983129 IBL983129 ILH983129 IVD983129 JEZ983129 JOV983129 JYR983129 KIN983129 KSJ983129 LCF983129 LMB983129 LVX983129 MFT983129 MPP983129 MZL983129 NJH983129 NTD983129 OCZ983129 OMV983129 OWR983129 PGN983129 PQJ983129 QAF983129 QKB983129 QTX983129 RDT983129 RNP983129 RXL983129 SHH983129 SRD983129 TAZ983129 TKV983129 TUR983129 UEN983129 UOJ983129 UYF983129 VIB983129 VRX983129 WBT983129 WLP983129 WVL983129 D93 IZ93 SV93 ACR93 AMN93 AWJ93 BGF93 BQB93 BZX93 CJT93 CTP93 DDL93 DNH93 DXD93 EGZ93 EQV93 FAR93 FKN93 FUJ93 GEF93 GOB93 GXX93 HHT93 HRP93 IBL93 ILH93 IVD93 JEZ93 JOV93 JYR93 KIN93 KSJ93 LCF93 LMB93 LVX93 MFT93 MPP93 MZL93 NJH93 NTD93 OCZ93 OMV93 OWR93 PGN93 PQJ93 QAF93 QKB93 QTX93 RDT93 RNP93 RXL93 SHH93 SRD93 TAZ93 TKV93 TUR93 UEN93 UOJ93 UYF93 VIB93 VRX93 WBT93 WLP93 WVL93 D65629 IZ65629 SV65629 ACR65629 AMN65629 AWJ65629 BGF65629 BQB65629 BZX65629 CJT65629 CTP65629 DDL65629 DNH65629 DXD65629 EGZ65629 EQV65629 FAR65629 FKN65629 FUJ65629 GEF65629 GOB65629 GXX65629 HHT65629 HRP65629 IBL65629 ILH65629 IVD65629 JEZ65629 JOV65629 JYR65629 KIN65629 KSJ65629 LCF65629 LMB65629 LVX65629 MFT65629 MPP65629 MZL65629 NJH65629 NTD65629 OCZ65629 OMV65629 OWR65629 PGN65629 PQJ65629 QAF65629 QKB65629 QTX65629 RDT65629 RNP65629 RXL65629 SHH65629 SRD65629 TAZ65629 TKV65629 TUR65629 UEN65629 UOJ65629 UYF65629 VIB65629 VRX65629 WBT65629 WLP65629 WVL65629 D131165 IZ131165 SV131165 ACR131165 AMN131165 AWJ131165 BGF131165 BQB131165 BZX131165 CJT131165 CTP131165 DDL131165 DNH131165 DXD131165 EGZ131165 EQV131165 FAR131165 FKN131165 FUJ131165 GEF131165 GOB131165 GXX131165 HHT131165 HRP131165 IBL131165 ILH131165 IVD131165 JEZ131165 JOV131165 JYR131165 KIN131165 KSJ131165 LCF131165 LMB131165 LVX131165 MFT131165 MPP131165 MZL131165 NJH131165 NTD131165 OCZ131165 OMV131165 OWR131165 PGN131165 PQJ131165 QAF131165 QKB131165 QTX131165 RDT131165 RNP131165 RXL131165 SHH131165 SRD131165 TAZ131165 TKV131165 TUR131165 UEN131165 UOJ131165 UYF131165 VIB131165 VRX131165 WBT131165 WLP131165 WVL131165 D196701 IZ196701 SV196701 ACR196701 AMN196701 AWJ196701 BGF196701 BQB196701 BZX196701 CJT196701 CTP196701 DDL196701 DNH196701 DXD196701 EGZ196701 EQV196701 FAR196701 FKN196701 FUJ196701 GEF196701 GOB196701 GXX196701 HHT196701 HRP196701 IBL196701 ILH196701 IVD196701 JEZ196701 JOV196701 JYR196701 KIN196701 KSJ196701 LCF196701 LMB196701 LVX196701 MFT196701 MPP196701 MZL196701 NJH196701 NTD196701 OCZ196701 OMV196701 OWR196701 PGN196701 PQJ196701 QAF196701 QKB196701 QTX196701 RDT196701 RNP196701 RXL196701 SHH196701 SRD196701 TAZ196701 TKV196701 TUR196701 UEN196701 UOJ196701 UYF196701 VIB196701 VRX196701 WBT196701 WLP196701 WVL196701 D262237 IZ262237 SV262237 ACR262237 AMN262237 AWJ262237 BGF262237 BQB262237 BZX262237 CJT262237 CTP262237 DDL262237 DNH262237 DXD262237 EGZ262237 EQV262237 FAR262237 FKN262237 FUJ262237 GEF262237 GOB262237 GXX262237 HHT262237 HRP262237 IBL262237 ILH262237 IVD262237 JEZ262237 JOV262237 JYR262237 KIN262237 KSJ262237 LCF262237 LMB262237 LVX262237 MFT262237 MPP262237 MZL262237 NJH262237 NTD262237 OCZ262237 OMV262237 OWR262237 PGN262237 PQJ262237 QAF262237 QKB262237 QTX262237 RDT262237 RNP262237 RXL262237 SHH262237 SRD262237 TAZ262237 TKV262237 TUR262237 UEN262237 UOJ262237 UYF262237 VIB262237 VRX262237 WBT262237 WLP262237 WVL262237 D327773 IZ327773 SV327773 ACR327773 AMN327773 AWJ327773 BGF327773 BQB327773 BZX327773 CJT327773 CTP327773 DDL327773 DNH327773 DXD327773 EGZ327773 EQV327773 FAR327773 FKN327773 FUJ327773 GEF327773 GOB327773 GXX327773 HHT327773 HRP327773 IBL327773 ILH327773 IVD327773 JEZ327773 JOV327773 JYR327773 KIN327773 KSJ327773 LCF327773 LMB327773 LVX327773 MFT327773 MPP327773 MZL327773 NJH327773 NTD327773 OCZ327773 OMV327773 OWR327773 PGN327773 PQJ327773 QAF327773 QKB327773 QTX327773 RDT327773 RNP327773 RXL327773 SHH327773 SRD327773 TAZ327773 TKV327773 TUR327773 UEN327773 UOJ327773 UYF327773 VIB327773 VRX327773 WBT327773 WLP327773 WVL327773 D393309 IZ393309 SV393309 ACR393309 AMN393309 AWJ393309 BGF393309 BQB393309 BZX393309 CJT393309 CTP393309 DDL393309 DNH393309 DXD393309 EGZ393309 EQV393309 FAR393309 FKN393309 FUJ393309 GEF393309 GOB393309 GXX393309 HHT393309 HRP393309 IBL393309 ILH393309 IVD393309 JEZ393309 JOV393309 JYR393309 KIN393309 KSJ393309 LCF393309 LMB393309 LVX393309 MFT393309 MPP393309 MZL393309 NJH393309 NTD393309 OCZ393309 OMV393309 OWR393309 PGN393309 PQJ393309 QAF393309 QKB393309 QTX393309 RDT393309 RNP393309 RXL393309 SHH393309 SRD393309 TAZ393309 TKV393309 TUR393309 UEN393309 UOJ393309 UYF393309 VIB393309 VRX393309 WBT393309 WLP393309 WVL393309 D458845 IZ458845 SV458845 ACR458845 AMN458845 AWJ458845 BGF458845 BQB458845 BZX458845 CJT458845 CTP458845 DDL458845 DNH458845 DXD458845 EGZ458845 EQV458845 FAR458845 FKN458845 FUJ458845 GEF458845 GOB458845 GXX458845 HHT458845 HRP458845 IBL458845 ILH458845 IVD458845 JEZ458845 JOV458845 JYR458845 KIN458845 KSJ458845 LCF458845 LMB458845 LVX458845 MFT458845 MPP458845 MZL458845 NJH458845 NTD458845 OCZ458845 OMV458845 OWR458845 PGN458845 PQJ458845 QAF458845 QKB458845 QTX458845 RDT458845 RNP458845 RXL458845 SHH458845 SRD458845 TAZ458845 TKV458845 TUR458845 UEN458845 UOJ458845 UYF458845 VIB458845 VRX458845 WBT458845 WLP458845 WVL458845 D524381 IZ524381 SV524381 ACR524381 AMN524381 AWJ524381 BGF524381 BQB524381 BZX524381 CJT524381 CTP524381 DDL524381 DNH524381 DXD524381 EGZ524381 EQV524381 FAR524381 FKN524381 FUJ524381 GEF524381 GOB524381 GXX524381 HHT524381 HRP524381 IBL524381 ILH524381 IVD524381 JEZ524381 JOV524381 JYR524381 KIN524381 KSJ524381 LCF524381 LMB524381 LVX524381 MFT524381 MPP524381 MZL524381 NJH524381 NTD524381 OCZ524381 OMV524381 OWR524381 PGN524381 PQJ524381 QAF524381 QKB524381 QTX524381 RDT524381 RNP524381 RXL524381 SHH524381 SRD524381 TAZ524381 TKV524381 TUR524381 UEN524381 UOJ524381 UYF524381 VIB524381 VRX524381 WBT524381 WLP524381 WVL524381 D589917 IZ589917 SV589917 ACR589917 AMN589917 AWJ589917 BGF589917 BQB589917 BZX589917 CJT589917 CTP589917 DDL589917 DNH589917 DXD589917 EGZ589917 EQV589917 FAR589917 FKN589917 FUJ589917 GEF589917 GOB589917 GXX589917 HHT589917 HRP589917 IBL589917 ILH589917 IVD589917 JEZ589917 JOV589917 JYR589917 KIN589917 KSJ589917 LCF589917 LMB589917 LVX589917 MFT589917 MPP589917 MZL589917 NJH589917 NTD589917 OCZ589917 OMV589917 OWR589917 PGN589917 PQJ589917 QAF589917 QKB589917 QTX589917 RDT589917 RNP589917 RXL589917 SHH589917 SRD589917 TAZ589917 TKV589917 TUR589917 UEN589917 UOJ589917 UYF589917 VIB589917 VRX589917 WBT589917 WLP589917 WVL589917 D655453 IZ655453 SV655453 ACR655453 AMN655453 AWJ655453 BGF655453 BQB655453 BZX655453 CJT655453 CTP655453 DDL655453 DNH655453 DXD655453 EGZ655453 EQV655453 FAR655453 FKN655453 FUJ655453 GEF655453 GOB655453 GXX655453 HHT655453 HRP655453 IBL655453 ILH655453 IVD655453 JEZ655453 JOV655453 JYR655453 KIN655453 KSJ655453 LCF655453 LMB655453 LVX655453 MFT655453 MPP655453 MZL655453 NJH655453 NTD655453 OCZ655453 OMV655453 OWR655453 PGN655453 PQJ655453 QAF655453 QKB655453 QTX655453 RDT655453 RNP655453 RXL655453 SHH655453 SRD655453 TAZ655453 TKV655453 TUR655453 UEN655453 UOJ655453 UYF655453 VIB655453 VRX655453 WBT655453 WLP655453 WVL655453 D720989 IZ720989 SV720989 ACR720989 AMN720989 AWJ720989 BGF720989 BQB720989 BZX720989 CJT720989 CTP720989 DDL720989 DNH720989 DXD720989 EGZ720989 EQV720989 FAR720989 FKN720989 FUJ720989 GEF720989 GOB720989 GXX720989 HHT720989 HRP720989 IBL720989 ILH720989 IVD720989 JEZ720989 JOV720989 JYR720989 KIN720989 KSJ720989 LCF720989 LMB720989 LVX720989 MFT720989 MPP720989 MZL720989 NJH720989 NTD720989 OCZ720989 OMV720989 OWR720989 PGN720989 PQJ720989 QAF720989 QKB720989 QTX720989 RDT720989 RNP720989 RXL720989 SHH720989 SRD720989 TAZ720989 TKV720989 TUR720989 UEN720989 UOJ720989 UYF720989 VIB720989 VRX720989 WBT720989 WLP720989 WVL720989 D786525 IZ786525 SV786525 ACR786525 AMN786525 AWJ786525 BGF786525 BQB786525 BZX786525 CJT786525 CTP786525 DDL786525 DNH786525 DXD786525 EGZ786525 EQV786525 FAR786525 FKN786525 FUJ786525 GEF786525 GOB786525 GXX786525 HHT786525 HRP786525 IBL786525 ILH786525 IVD786525 JEZ786525 JOV786525 JYR786525 KIN786525 KSJ786525 LCF786525 LMB786525 LVX786525 MFT786525 MPP786525 MZL786525 NJH786525 NTD786525 OCZ786525 OMV786525 OWR786525 PGN786525 PQJ786525 QAF786525 QKB786525 QTX786525 RDT786525 RNP786525 RXL786525 SHH786525 SRD786525 TAZ786525 TKV786525 TUR786525 UEN786525 UOJ786525 UYF786525 VIB786525 VRX786525 WBT786525 WLP786525 WVL786525 D852061 IZ852061 SV852061 ACR852061 AMN852061 AWJ852061 BGF852061 BQB852061 BZX852061 CJT852061 CTP852061 DDL852061 DNH852061 DXD852061 EGZ852061 EQV852061 FAR852061 FKN852061 FUJ852061 GEF852061 GOB852061 GXX852061 HHT852061 HRP852061 IBL852061 ILH852061 IVD852061 JEZ852061 JOV852061 JYR852061 KIN852061 KSJ852061 LCF852061 LMB852061 LVX852061 MFT852061 MPP852061 MZL852061 NJH852061 NTD852061 OCZ852061 OMV852061 OWR852061 PGN852061 PQJ852061 QAF852061 QKB852061 QTX852061 RDT852061 RNP852061 RXL852061 SHH852061 SRD852061 TAZ852061 TKV852061 TUR852061 UEN852061 UOJ852061 UYF852061 VIB852061 VRX852061 WBT852061 WLP852061 WVL852061 D917597 IZ917597 SV917597 ACR917597 AMN917597 AWJ917597 BGF917597 BQB917597 BZX917597 CJT917597 CTP917597 DDL917597 DNH917597 DXD917597 EGZ917597 EQV917597 FAR917597 FKN917597 FUJ917597 GEF917597 GOB917597 GXX917597 HHT917597 HRP917597 IBL917597 ILH917597 IVD917597 JEZ917597 JOV917597 JYR917597 KIN917597 KSJ917597 LCF917597 LMB917597 LVX917597 MFT917597 MPP917597 MZL917597 NJH917597 NTD917597 OCZ917597 OMV917597 OWR917597 PGN917597 PQJ917597 QAF917597 QKB917597 QTX917597 RDT917597 RNP917597 RXL917597 SHH917597 SRD917597 TAZ917597 TKV917597 TUR917597 UEN917597 UOJ917597 UYF917597 VIB917597 VRX917597 WBT917597 WLP917597 WVL917597 D983133 IZ983133 SV983133 ACR983133 AMN983133 AWJ983133 BGF983133 BQB983133 BZX983133 CJT983133 CTP983133 DDL983133 DNH983133 DXD983133 EGZ983133 EQV983133 FAR983133 FKN983133 FUJ983133 GEF983133 GOB983133 GXX983133 HHT983133 HRP983133 IBL983133 ILH983133 IVD983133 JEZ983133 JOV983133 JYR983133 KIN983133 KSJ983133 LCF983133 LMB983133 LVX983133 MFT983133 MPP983133 MZL983133 NJH983133 NTD983133 OCZ983133 OMV983133 OWR983133 PGN983133 PQJ983133 QAF983133 QKB983133 QTX983133 RDT983133 RNP983133 RXL983133 SHH983133 SRD983133 TAZ983133 TKV983133 TUR983133 UEN983133 UOJ983133 UYF983133 VIB983133 VRX983133 WBT983133 WLP983133 WVL983133 D97 IZ97 SV97 ACR97 AMN97 AWJ97 BGF97 BQB97 BZX97 CJT97 CTP97 DDL97 DNH97 DXD97 EGZ97 EQV97 FAR97 FKN97 FUJ97 GEF97 GOB97 GXX97 HHT97 HRP97 IBL97 ILH97 IVD97 JEZ97 JOV97 JYR97 KIN97 KSJ97 LCF97 LMB97 LVX97 MFT97 MPP97 MZL97 NJH97 NTD97 OCZ97 OMV97 OWR97 PGN97 PQJ97 QAF97 QKB97 QTX97 RDT97 RNP97 RXL97 SHH97 SRD97 TAZ97 TKV97 TUR97 UEN97 UOJ97 UYF97 VIB97 VRX97 WBT97 WLP97 WVL97 D65633 IZ65633 SV65633 ACR65633 AMN65633 AWJ65633 BGF65633 BQB65633 BZX65633 CJT65633 CTP65633 DDL65633 DNH65633 DXD65633 EGZ65633 EQV65633 FAR65633 FKN65633 FUJ65633 GEF65633 GOB65633 GXX65633 HHT65633 HRP65633 IBL65633 ILH65633 IVD65633 JEZ65633 JOV65633 JYR65633 KIN65633 KSJ65633 LCF65633 LMB65633 LVX65633 MFT65633 MPP65633 MZL65633 NJH65633 NTD65633 OCZ65633 OMV65633 OWR65633 PGN65633 PQJ65633 QAF65633 QKB65633 QTX65633 RDT65633 RNP65633 RXL65633 SHH65633 SRD65633 TAZ65633 TKV65633 TUR65633 UEN65633 UOJ65633 UYF65633 VIB65633 VRX65633 WBT65633 WLP65633 WVL65633 D131169 IZ131169 SV131169 ACR131169 AMN131169 AWJ131169 BGF131169 BQB131169 BZX131169 CJT131169 CTP131169 DDL131169 DNH131169 DXD131169 EGZ131169 EQV131169 FAR131169 FKN131169 FUJ131169 GEF131169 GOB131169 GXX131169 HHT131169 HRP131169 IBL131169 ILH131169 IVD131169 JEZ131169 JOV131169 JYR131169 KIN131169 KSJ131169 LCF131169 LMB131169 LVX131169 MFT131169 MPP131169 MZL131169 NJH131169 NTD131169 OCZ131169 OMV131169 OWR131169 PGN131169 PQJ131169 QAF131169 QKB131169 QTX131169 RDT131169 RNP131169 RXL131169 SHH131169 SRD131169 TAZ131169 TKV131169 TUR131169 UEN131169 UOJ131169 UYF131169 VIB131169 VRX131169 WBT131169 WLP131169 WVL131169 D196705 IZ196705 SV196705 ACR196705 AMN196705 AWJ196705 BGF196705 BQB196705 BZX196705 CJT196705 CTP196705 DDL196705 DNH196705 DXD196705 EGZ196705 EQV196705 FAR196705 FKN196705 FUJ196705 GEF196705 GOB196705 GXX196705 HHT196705 HRP196705 IBL196705 ILH196705 IVD196705 JEZ196705 JOV196705 JYR196705 KIN196705 KSJ196705 LCF196705 LMB196705 LVX196705 MFT196705 MPP196705 MZL196705 NJH196705 NTD196705 OCZ196705 OMV196705 OWR196705 PGN196705 PQJ196705 QAF196705 QKB196705 QTX196705 RDT196705 RNP196705 RXL196705 SHH196705 SRD196705 TAZ196705 TKV196705 TUR196705 UEN196705 UOJ196705 UYF196705 VIB196705 VRX196705 WBT196705 WLP196705 WVL196705 D262241 IZ262241 SV262241 ACR262241 AMN262241 AWJ262241 BGF262241 BQB262241 BZX262241 CJT262241 CTP262241 DDL262241 DNH262241 DXD262241 EGZ262241 EQV262241 FAR262241 FKN262241 FUJ262241 GEF262241 GOB262241 GXX262241 HHT262241 HRP262241 IBL262241 ILH262241 IVD262241 JEZ262241 JOV262241 JYR262241 KIN262241 KSJ262241 LCF262241 LMB262241 LVX262241 MFT262241 MPP262241 MZL262241 NJH262241 NTD262241 OCZ262241 OMV262241 OWR262241 PGN262241 PQJ262241 QAF262241 QKB262241 QTX262241 RDT262241 RNP262241 RXL262241 SHH262241 SRD262241 TAZ262241 TKV262241 TUR262241 UEN262241 UOJ262241 UYF262241 VIB262241 VRX262241 WBT262241 WLP262241 WVL262241 D327777 IZ327777 SV327777 ACR327777 AMN327777 AWJ327777 BGF327777 BQB327777 BZX327777 CJT327777 CTP327777 DDL327777 DNH327777 DXD327777 EGZ327777 EQV327777 FAR327777 FKN327777 FUJ327777 GEF327777 GOB327777 GXX327777 HHT327777 HRP327777 IBL327777 ILH327777 IVD327777 JEZ327777 JOV327777 JYR327777 KIN327777 KSJ327777 LCF327777 LMB327777 LVX327777 MFT327777 MPP327777 MZL327777 NJH327777 NTD327777 OCZ327777 OMV327777 OWR327777 PGN327777 PQJ327777 QAF327777 QKB327777 QTX327777 RDT327777 RNP327777 RXL327777 SHH327777 SRD327777 TAZ327777 TKV327777 TUR327777 UEN327777 UOJ327777 UYF327777 VIB327777 VRX327777 WBT327777 WLP327777 WVL327777 D393313 IZ393313 SV393313 ACR393313 AMN393313 AWJ393313 BGF393313 BQB393313 BZX393313 CJT393313 CTP393313 DDL393313 DNH393313 DXD393313 EGZ393313 EQV393313 FAR393313 FKN393313 FUJ393313 GEF393313 GOB393313 GXX393313 HHT393313 HRP393313 IBL393313 ILH393313 IVD393313 JEZ393313 JOV393313 JYR393313 KIN393313 KSJ393313 LCF393313 LMB393313 LVX393313 MFT393313 MPP393313 MZL393313 NJH393313 NTD393313 OCZ393313 OMV393313 OWR393313 PGN393313 PQJ393313 QAF393313 QKB393313 QTX393313 RDT393313 RNP393313 RXL393313 SHH393313 SRD393313 TAZ393313 TKV393313 TUR393313 UEN393313 UOJ393313 UYF393313 VIB393313 VRX393313 WBT393313 WLP393313 WVL393313 D458849 IZ458849 SV458849 ACR458849 AMN458849 AWJ458849 BGF458849 BQB458849 BZX458849 CJT458849 CTP458849 DDL458849 DNH458849 DXD458849 EGZ458849 EQV458849 FAR458849 FKN458849 FUJ458849 GEF458849 GOB458849 GXX458849 HHT458849 HRP458849 IBL458849 ILH458849 IVD458849 JEZ458849 JOV458849 JYR458849 KIN458849 KSJ458849 LCF458849 LMB458849 LVX458849 MFT458849 MPP458849 MZL458849 NJH458849 NTD458849 OCZ458849 OMV458849 OWR458849 PGN458849 PQJ458849 QAF458849 QKB458849 QTX458849 RDT458849 RNP458849 RXL458849 SHH458849 SRD458849 TAZ458849 TKV458849 TUR458849 UEN458849 UOJ458849 UYF458849 VIB458849 VRX458849 WBT458849 WLP458849 WVL458849 D524385 IZ524385 SV524385 ACR524385 AMN524385 AWJ524385 BGF524385 BQB524385 BZX524385 CJT524385 CTP524385 DDL524385 DNH524385 DXD524385 EGZ524385 EQV524385 FAR524385 FKN524385 FUJ524385 GEF524385 GOB524385 GXX524385 HHT524385 HRP524385 IBL524385 ILH524385 IVD524385 JEZ524385 JOV524385 JYR524385 KIN524385 KSJ524385 LCF524385 LMB524385 LVX524385 MFT524385 MPP524385 MZL524385 NJH524385 NTD524385 OCZ524385 OMV524385 OWR524385 PGN524385 PQJ524385 QAF524385 QKB524385 QTX524385 RDT524385 RNP524385 RXL524385 SHH524385 SRD524385 TAZ524385 TKV524385 TUR524385 UEN524385 UOJ524385 UYF524385 VIB524385 VRX524385 WBT524385 WLP524385 WVL524385 D589921 IZ589921 SV589921 ACR589921 AMN589921 AWJ589921 BGF589921 BQB589921 BZX589921 CJT589921 CTP589921 DDL589921 DNH589921 DXD589921 EGZ589921 EQV589921 FAR589921 FKN589921 FUJ589921 GEF589921 GOB589921 GXX589921 HHT589921 HRP589921 IBL589921 ILH589921 IVD589921 JEZ589921 JOV589921 JYR589921 KIN589921 KSJ589921 LCF589921 LMB589921 LVX589921 MFT589921 MPP589921 MZL589921 NJH589921 NTD589921 OCZ589921 OMV589921 OWR589921 PGN589921 PQJ589921 QAF589921 QKB589921 QTX589921 RDT589921 RNP589921 RXL589921 SHH589921 SRD589921 TAZ589921 TKV589921 TUR589921 UEN589921 UOJ589921 UYF589921 VIB589921 VRX589921 WBT589921 WLP589921 WVL589921 D655457 IZ655457 SV655457 ACR655457 AMN655457 AWJ655457 BGF655457 BQB655457 BZX655457 CJT655457 CTP655457 DDL655457 DNH655457 DXD655457 EGZ655457 EQV655457 FAR655457 FKN655457 FUJ655457 GEF655457 GOB655457 GXX655457 HHT655457 HRP655457 IBL655457 ILH655457 IVD655457 JEZ655457 JOV655457 JYR655457 KIN655457 KSJ655457 LCF655457 LMB655457 LVX655457 MFT655457 MPP655457 MZL655457 NJH655457 NTD655457 OCZ655457 OMV655457 OWR655457 PGN655457 PQJ655457 QAF655457 QKB655457 QTX655457 RDT655457 RNP655457 RXL655457 SHH655457 SRD655457 TAZ655457 TKV655457 TUR655457 UEN655457 UOJ655457 UYF655457 VIB655457 VRX655457 WBT655457 WLP655457 WVL655457 D720993 IZ720993 SV720993 ACR720993 AMN720993 AWJ720993 BGF720993 BQB720993 BZX720993 CJT720993 CTP720993 DDL720993 DNH720993 DXD720993 EGZ720993 EQV720993 FAR720993 FKN720993 FUJ720993 GEF720993 GOB720993 GXX720993 HHT720993 HRP720993 IBL720993 ILH720993 IVD720993 JEZ720993 JOV720993 JYR720993 KIN720993 KSJ720993 LCF720993 LMB720993 LVX720993 MFT720993 MPP720993 MZL720993 NJH720993 NTD720993 OCZ720993 OMV720993 OWR720993 PGN720993 PQJ720993 QAF720993 QKB720993 QTX720993 RDT720993 RNP720993 RXL720993 SHH720993 SRD720993 TAZ720993 TKV720993 TUR720993 UEN720993 UOJ720993 UYF720993 VIB720993 VRX720993 WBT720993 WLP720993 WVL720993 D786529 IZ786529 SV786529 ACR786529 AMN786529 AWJ786529 BGF786529 BQB786529 BZX786529 CJT786529 CTP786529 DDL786529 DNH786529 DXD786529 EGZ786529 EQV786529 FAR786529 FKN786529 FUJ786529 GEF786529 GOB786529 GXX786529 HHT786529 HRP786529 IBL786529 ILH786529 IVD786529 JEZ786529 JOV786529 JYR786529 KIN786529 KSJ786529 LCF786529 LMB786529 LVX786529 MFT786529 MPP786529 MZL786529 NJH786529 NTD786529 OCZ786529 OMV786529 OWR786529 PGN786529 PQJ786529 QAF786529 QKB786529 QTX786529 RDT786529 RNP786529 RXL786529 SHH786529 SRD786529 TAZ786529 TKV786529 TUR786529 UEN786529 UOJ786529 UYF786529 VIB786529 VRX786529 WBT786529 WLP786529 WVL786529 D852065 IZ852065 SV852065 ACR852065 AMN852065 AWJ852065 BGF852065 BQB852065 BZX852065 CJT852065 CTP852065 DDL852065 DNH852065 DXD852065 EGZ852065 EQV852065 FAR852065 FKN852065 FUJ852065 GEF852065 GOB852065 GXX852065 HHT852065 HRP852065 IBL852065 ILH852065 IVD852065 JEZ852065 JOV852065 JYR852065 KIN852065 KSJ852065 LCF852065 LMB852065 LVX852065 MFT852065 MPP852065 MZL852065 NJH852065 NTD852065 OCZ852065 OMV852065 OWR852065 PGN852065 PQJ852065 QAF852065 QKB852065 QTX852065 RDT852065 RNP852065 RXL852065 SHH852065 SRD852065 TAZ852065 TKV852065 TUR852065 UEN852065 UOJ852065 UYF852065 VIB852065 VRX852065 WBT852065 WLP852065 WVL852065 D917601 IZ917601 SV917601 ACR917601 AMN917601 AWJ917601 BGF917601 BQB917601 BZX917601 CJT917601 CTP917601 DDL917601 DNH917601 DXD917601 EGZ917601 EQV917601 FAR917601 FKN917601 FUJ917601 GEF917601 GOB917601 GXX917601 HHT917601 HRP917601 IBL917601 ILH917601 IVD917601 JEZ917601 JOV917601 JYR917601 KIN917601 KSJ917601 LCF917601 LMB917601 LVX917601 MFT917601 MPP917601 MZL917601 NJH917601 NTD917601 OCZ917601 OMV917601 OWR917601 PGN917601 PQJ917601 QAF917601 QKB917601 QTX917601 RDT917601 RNP917601 RXL917601 SHH917601 SRD917601 TAZ917601 TKV917601 TUR917601 UEN917601 UOJ917601 UYF917601 VIB917601 VRX917601 WBT917601 WLP917601 WVL917601 D983137 IZ983137 SV983137 ACR983137 AMN983137 AWJ983137 BGF983137 BQB983137 BZX983137 CJT983137 CTP983137 DDL983137 DNH983137 DXD983137 EGZ983137 EQV983137 FAR983137 FKN983137 FUJ983137 GEF983137 GOB983137 GXX983137 HHT983137 HRP983137 IBL983137 ILH983137 IVD983137 JEZ983137 JOV983137 JYR983137 KIN983137 KSJ983137 LCF983137 LMB983137 LVX983137 MFT983137 MPP983137 MZL983137 NJH983137 NTD983137 OCZ983137 OMV983137 OWR983137 PGN983137 PQJ983137 QAF983137 QKB983137 QTX983137 RDT983137 RNP983137 RXL983137 SHH983137 SRD983137 TAZ983137 TKV983137 TUR983137 UEN983137 UOJ983137 UYF983137 VIB983137 VRX983137 WBT983137 WLP983137 WVL983137 D101 IZ101 SV101 ACR101 AMN101 AWJ101 BGF101 BQB101 BZX101 CJT101 CTP101 DDL101 DNH101 DXD101 EGZ101 EQV101 FAR101 FKN101 FUJ101 GEF101 GOB101 GXX101 HHT101 HRP101 IBL101 ILH101 IVD101 JEZ101 JOV101 JYR101 KIN101 KSJ101 LCF101 LMB101 LVX101 MFT101 MPP101 MZL101 NJH101 NTD101 OCZ101 OMV101 OWR101 PGN101 PQJ101 QAF101 QKB101 QTX101 RDT101 RNP101 RXL101 SHH101 SRD101 TAZ101 TKV101 TUR101 UEN101 UOJ101 UYF101 VIB101 VRX101 WBT101 WLP101 WVL101 D65637 IZ65637 SV65637 ACR65637 AMN65637 AWJ65637 BGF65637 BQB65637 BZX65637 CJT65637 CTP65637 DDL65637 DNH65637 DXD65637 EGZ65637 EQV65637 FAR65637 FKN65637 FUJ65637 GEF65637 GOB65637 GXX65637 HHT65637 HRP65637 IBL65637 ILH65637 IVD65637 JEZ65637 JOV65637 JYR65637 KIN65637 KSJ65637 LCF65637 LMB65637 LVX65637 MFT65637 MPP65637 MZL65637 NJH65637 NTD65637 OCZ65637 OMV65637 OWR65637 PGN65637 PQJ65637 QAF65637 QKB65637 QTX65637 RDT65637 RNP65637 RXL65637 SHH65637 SRD65637 TAZ65637 TKV65637 TUR65637 UEN65637 UOJ65637 UYF65637 VIB65637 VRX65637 WBT65637 WLP65637 WVL65637 D131173 IZ131173 SV131173 ACR131173 AMN131173 AWJ131173 BGF131173 BQB131173 BZX131173 CJT131173 CTP131173 DDL131173 DNH131173 DXD131173 EGZ131173 EQV131173 FAR131173 FKN131173 FUJ131173 GEF131173 GOB131173 GXX131173 HHT131173 HRP131173 IBL131173 ILH131173 IVD131173 JEZ131173 JOV131173 JYR131173 KIN131173 KSJ131173 LCF131173 LMB131173 LVX131173 MFT131173 MPP131173 MZL131173 NJH131173 NTD131173 OCZ131173 OMV131173 OWR131173 PGN131173 PQJ131173 QAF131173 QKB131173 QTX131173 RDT131173 RNP131173 RXL131173 SHH131173 SRD131173 TAZ131173 TKV131173 TUR131173 UEN131173 UOJ131173 UYF131173 VIB131173 VRX131173 WBT131173 WLP131173 WVL131173 D196709 IZ196709 SV196709 ACR196709 AMN196709 AWJ196709 BGF196709 BQB196709 BZX196709 CJT196709 CTP196709 DDL196709 DNH196709 DXD196709 EGZ196709 EQV196709 FAR196709 FKN196709 FUJ196709 GEF196709 GOB196709 GXX196709 HHT196709 HRP196709 IBL196709 ILH196709 IVD196709 JEZ196709 JOV196709 JYR196709 KIN196709 KSJ196709 LCF196709 LMB196709 LVX196709 MFT196709 MPP196709 MZL196709 NJH196709 NTD196709 OCZ196709 OMV196709 OWR196709 PGN196709 PQJ196709 QAF196709 QKB196709 QTX196709 RDT196709 RNP196709 RXL196709 SHH196709 SRD196709 TAZ196709 TKV196709 TUR196709 UEN196709 UOJ196709 UYF196709 VIB196709 VRX196709 WBT196709 WLP196709 WVL196709 D262245 IZ262245 SV262245 ACR262245 AMN262245 AWJ262245 BGF262245 BQB262245 BZX262245 CJT262245 CTP262245 DDL262245 DNH262245 DXD262245 EGZ262245 EQV262245 FAR262245 FKN262245 FUJ262245 GEF262245 GOB262245 GXX262245 HHT262245 HRP262245 IBL262245 ILH262245 IVD262245 JEZ262245 JOV262245 JYR262245 KIN262245 KSJ262245 LCF262245 LMB262245 LVX262245 MFT262245 MPP262245 MZL262245 NJH262245 NTD262245 OCZ262245 OMV262245 OWR262245 PGN262245 PQJ262245 QAF262245 QKB262245 QTX262245 RDT262245 RNP262245 RXL262245 SHH262245 SRD262245 TAZ262245 TKV262245 TUR262245 UEN262245 UOJ262245 UYF262245 VIB262245 VRX262245 WBT262245 WLP262245 WVL262245 D327781 IZ327781 SV327781 ACR327781 AMN327781 AWJ327781 BGF327781 BQB327781 BZX327781 CJT327781 CTP327781 DDL327781 DNH327781 DXD327781 EGZ327781 EQV327781 FAR327781 FKN327781 FUJ327781 GEF327781 GOB327781 GXX327781 HHT327781 HRP327781 IBL327781 ILH327781 IVD327781 JEZ327781 JOV327781 JYR327781 KIN327781 KSJ327781 LCF327781 LMB327781 LVX327781 MFT327781 MPP327781 MZL327781 NJH327781 NTD327781 OCZ327781 OMV327781 OWR327781 PGN327781 PQJ327781 QAF327781 QKB327781 QTX327781 RDT327781 RNP327781 RXL327781 SHH327781 SRD327781 TAZ327781 TKV327781 TUR327781 UEN327781 UOJ327781 UYF327781 VIB327781 VRX327781 WBT327781 WLP327781 WVL327781 D393317 IZ393317 SV393317 ACR393317 AMN393317 AWJ393317 BGF393317 BQB393317 BZX393317 CJT393317 CTP393317 DDL393317 DNH393317 DXD393317 EGZ393317 EQV393317 FAR393317 FKN393317 FUJ393317 GEF393317 GOB393317 GXX393317 HHT393317 HRP393317 IBL393317 ILH393317 IVD393317 JEZ393317 JOV393317 JYR393317 KIN393317 KSJ393317 LCF393317 LMB393317 LVX393317 MFT393317 MPP393317 MZL393317 NJH393317 NTD393317 OCZ393317 OMV393317 OWR393317 PGN393317 PQJ393317 QAF393317 QKB393317 QTX393317 RDT393317 RNP393317 RXL393317 SHH393317 SRD393317 TAZ393317 TKV393317 TUR393317 UEN393317 UOJ393317 UYF393317 VIB393317 VRX393317 WBT393317 WLP393317 WVL393317 D458853 IZ458853 SV458853 ACR458853 AMN458853 AWJ458853 BGF458853 BQB458853 BZX458853 CJT458853 CTP458853 DDL458853 DNH458853 DXD458853 EGZ458853 EQV458853 FAR458853 FKN458853 FUJ458853 GEF458853 GOB458853 GXX458853 HHT458853 HRP458853 IBL458853 ILH458853 IVD458853 JEZ458853 JOV458853 JYR458853 KIN458853 KSJ458853 LCF458853 LMB458853 LVX458853 MFT458853 MPP458853 MZL458853 NJH458853 NTD458853 OCZ458853 OMV458853 OWR458853 PGN458853 PQJ458853 QAF458853 QKB458853 QTX458853 RDT458853 RNP458853 RXL458853 SHH458853 SRD458853 TAZ458853 TKV458853 TUR458853 UEN458853 UOJ458853 UYF458853 VIB458853 VRX458853 WBT458853 WLP458853 WVL458853 D524389 IZ524389 SV524389 ACR524389 AMN524389 AWJ524389 BGF524389 BQB524389 BZX524389 CJT524389 CTP524389 DDL524389 DNH524389 DXD524389 EGZ524389 EQV524389 FAR524389 FKN524389 FUJ524389 GEF524389 GOB524389 GXX524389 HHT524389 HRP524389 IBL524389 ILH524389 IVD524389 JEZ524389 JOV524389 JYR524389 KIN524389 KSJ524389 LCF524389 LMB524389 LVX524389 MFT524389 MPP524389 MZL524389 NJH524389 NTD524389 OCZ524389 OMV524389 OWR524389 PGN524389 PQJ524389 QAF524389 QKB524389 QTX524389 RDT524389 RNP524389 RXL524389 SHH524389 SRD524389 TAZ524389 TKV524389 TUR524389 UEN524389 UOJ524389 UYF524389 VIB524389 VRX524389 WBT524389 WLP524389 WVL524389 D589925 IZ589925 SV589925 ACR589925 AMN589925 AWJ589925 BGF589925 BQB589925 BZX589925 CJT589925 CTP589925 DDL589925 DNH589925 DXD589925 EGZ589925 EQV589925 FAR589925 FKN589925 FUJ589925 GEF589925 GOB589925 GXX589925 HHT589925 HRP589925 IBL589925 ILH589925 IVD589925 JEZ589925 JOV589925 JYR589925 KIN589925 KSJ589925 LCF589925 LMB589925 LVX589925 MFT589925 MPP589925 MZL589925 NJH589925 NTD589925 OCZ589925 OMV589925 OWR589925 PGN589925 PQJ589925 QAF589925 QKB589925 QTX589925 RDT589925 RNP589925 RXL589925 SHH589925 SRD589925 TAZ589925 TKV589925 TUR589925 UEN589925 UOJ589925 UYF589925 VIB589925 VRX589925 WBT589925 WLP589925 WVL589925 D655461 IZ655461 SV655461 ACR655461 AMN655461 AWJ655461 BGF655461 BQB655461 BZX655461 CJT655461 CTP655461 DDL655461 DNH655461 DXD655461 EGZ655461 EQV655461 FAR655461 FKN655461 FUJ655461 GEF655461 GOB655461 GXX655461 HHT655461 HRP655461 IBL655461 ILH655461 IVD655461 JEZ655461 JOV655461 JYR655461 KIN655461 KSJ655461 LCF655461 LMB655461 LVX655461 MFT655461 MPP655461 MZL655461 NJH655461 NTD655461 OCZ655461 OMV655461 OWR655461 PGN655461 PQJ655461 QAF655461 QKB655461 QTX655461 RDT655461 RNP655461 RXL655461 SHH655461 SRD655461 TAZ655461 TKV655461 TUR655461 UEN655461 UOJ655461 UYF655461 VIB655461 VRX655461 WBT655461 WLP655461 WVL655461 D720997 IZ720997 SV720997 ACR720997 AMN720997 AWJ720997 BGF720997 BQB720997 BZX720997 CJT720997 CTP720997 DDL720997 DNH720997 DXD720997 EGZ720997 EQV720997 FAR720997 FKN720997 FUJ720997 GEF720997 GOB720997 GXX720997 HHT720997 HRP720997 IBL720997 ILH720997 IVD720997 JEZ720997 JOV720997 JYR720997 KIN720997 KSJ720997 LCF720997 LMB720997 LVX720997 MFT720997 MPP720997 MZL720997 NJH720997 NTD720997 OCZ720997 OMV720997 OWR720997 PGN720997 PQJ720997 QAF720997 QKB720997 QTX720997 RDT720997 RNP720997 RXL720997 SHH720997 SRD720997 TAZ720997 TKV720997 TUR720997 UEN720997 UOJ720997 UYF720997 VIB720997 VRX720997 WBT720997 WLP720997 WVL720997 D786533 IZ786533 SV786533 ACR786533 AMN786533 AWJ786533 BGF786533 BQB786533 BZX786533 CJT786533 CTP786533 DDL786533 DNH786533 DXD786533 EGZ786533 EQV786533 FAR786533 FKN786533 FUJ786533 GEF786533 GOB786533 GXX786533 HHT786533 HRP786533 IBL786533 ILH786533 IVD786533 JEZ786533 JOV786533 JYR786533 KIN786533 KSJ786533 LCF786533 LMB786533 LVX786533 MFT786533 MPP786533 MZL786533 NJH786533 NTD786533 OCZ786533 OMV786533 OWR786533 PGN786533 PQJ786533 QAF786533 QKB786533 QTX786533 RDT786533 RNP786533 RXL786533 SHH786533 SRD786533 TAZ786533 TKV786533 TUR786533 UEN786533 UOJ786533 UYF786533 VIB786533 VRX786533 WBT786533 WLP786533 WVL786533 D852069 IZ852069 SV852069 ACR852069 AMN852069 AWJ852069 BGF852069 BQB852069 BZX852069 CJT852069 CTP852069 DDL852069 DNH852069 DXD852069 EGZ852069 EQV852069 FAR852069 FKN852069 FUJ852069 GEF852069 GOB852069 GXX852069 HHT852069 HRP852069 IBL852069 ILH852069 IVD852069 JEZ852069 JOV852069 JYR852069 KIN852069 KSJ852069 LCF852069 LMB852069 LVX852069 MFT852069 MPP852069 MZL852069 NJH852069 NTD852069 OCZ852069 OMV852069 OWR852069 PGN852069 PQJ852069 QAF852069 QKB852069 QTX852069 RDT852069 RNP852069 RXL852069 SHH852069 SRD852069 TAZ852069 TKV852069 TUR852069 UEN852069 UOJ852069 UYF852069 VIB852069 VRX852069 WBT852069 WLP852069 WVL852069 D917605 IZ917605 SV917605 ACR917605 AMN917605 AWJ917605 BGF917605 BQB917605 BZX917605 CJT917605 CTP917605 DDL917605 DNH917605 DXD917605 EGZ917605 EQV917605 FAR917605 FKN917605 FUJ917605 GEF917605 GOB917605 GXX917605 HHT917605 HRP917605 IBL917605 ILH917605 IVD917605 JEZ917605 JOV917605 JYR917605 KIN917605 KSJ917605 LCF917605 LMB917605 LVX917605 MFT917605 MPP917605 MZL917605 NJH917605 NTD917605 OCZ917605 OMV917605 OWR917605 PGN917605 PQJ917605 QAF917605 QKB917605 QTX917605 RDT917605 RNP917605 RXL917605 SHH917605 SRD917605 TAZ917605 TKV917605 TUR917605 UEN917605 UOJ917605 UYF917605 VIB917605 VRX917605 WBT917605 WLP917605 WVL917605 D983141 IZ983141 SV983141 ACR983141 AMN983141 AWJ983141 BGF983141 BQB983141 BZX983141 CJT983141 CTP983141 DDL983141 DNH983141 DXD983141 EGZ983141 EQV983141 FAR983141 FKN983141 FUJ983141 GEF983141 GOB983141 GXX983141 HHT983141 HRP983141 IBL983141 ILH983141 IVD983141 JEZ983141 JOV983141 JYR983141 KIN983141 KSJ983141 LCF983141 LMB983141 LVX983141 MFT983141 MPP983141 MZL983141 NJH983141 NTD983141 OCZ983141 OMV983141 OWR983141 PGN983141 PQJ983141 QAF983141 QKB983141 QTX983141 RDT983141 RNP983141 RXL983141 SHH983141 SRD983141 TAZ983141 TKV983141 TUR983141 UEN983141 UOJ983141 UYF983141 VIB983141 VRX983141 WBT983141 WLP983141 WVL983141 D105 IZ105 SV105 ACR105 AMN105 AWJ105 BGF105 BQB105 BZX105 CJT105 CTP105 DDL105 DNH105 DXD105 EGZ105 EQV105 FAR105 FKN105 FUJ105 GEF105 GOB105 GXX105 HHT105 HRP105 IBL105 ILH105 IVD105 JEZ105 JOV105 JYR105 KIN105 KSJ105 LCF105 LMB105 LVX105 MFT105 MPP105 MZL105 NJH105 NTD105 OCZ105 OMV105 OWR105 PGN105 PQJ105 QAF105 QKB105 QTX105 RDT105 RNP105 RXL105 SHH105 SRD105 TAZ105 TKV105 TUR105 UEN105 UOJ105 UYF105 VIB105 VRX105 WBT105 WLP105 WVL105 D65641 IZ65641 SV65641 ACR65641 AMN65641 AWJ65641 BGF65641 BQB65641 BZX65641 CJT65641 CTP65641 DDL65641 DNH65641 DXD65641 EGZ65641 EQV65641 FAR65641 FKN65641 FUJ65641 GEF65641 GOB65641 GXX65641 HHT65641 HRP65641 IBL65641 ILH65641 IVD65641 JEZ65641 JOV65641 JYR65641 KIN65641 KSJ65641 LCF65641 LMB65641 LVX65641 MFT65641 MPP65641 MZL65641 NJH65641 NTD65641 OCZ65641 OMV65641 OWR65641 PGN65641 PQJ65641 QAF65641 QKB65641 QTX65641 RDT65641 RNP65641 RXL65641 SHH65641 SRD65641 TAZ65641 TKV65641 TUR65641 UEN65641 UOJ65641 UYF65641 VIB65641 VRX65641 WBT65641 WLP65641 WVL65641 D131177 IZ131177 SV131177 ACR131177 AMN131177 AWJ131177 BGF131177 BQB131177 BZX131177 CJT131177 CTP131177 DDL131177 DNH131177 DXD131177 EGZ131177 EQV131177 FAR131177 FKN131177 FUJ131177 GEF131177 GOB131177 GXX131177 HHT131177 HRP131177 IBL131177 ILH131177 IVD131177 JEZ131177 JOV131177 JYR131177 KIN131177 KSJ131177 LCF131177 LMB131177 LVX131177 MFT131177 MPP131177 MZL131177 NJH131177 NTD131177 OCZ131177 OMV131177 OWR131177 PGN131177 PQJ131177 QAF131177 QKB131177 QTX131177 RDT131177 RNP131177 RXL131177 SHH131177 SRD131177 TAZ131177 TKV131177 TUR131177 UEN131177 UOJ131177 UYF131177 VIB131177 VRX131177 WBT131177 WLP131177 WVL131177 D196713 IZ196713 SV196713 ACR196713 AMN196713 AWJ196713 BGF196713 BQB196713 BZX196713 CJT196713 CTP196713 DDL196713 DNH196713 DXD196713 EGZ196713 EQV196713 FAR196713 FKN196713 FUJ196713 GEF196713 GOB196713 GXX196713 HHT196713 HRP196713 IBL196713 ILH196713 IVD196713 JEZ196713 JOV196713 JYR196713 KIN196713 KSJ196713 LCF196713 LMB196713 LVX196713 MFT196713 MPP196713 MZL196713 NJH196713 NTD196713 OCZ196713 OMV196713 OWR196713 PGN196713 PQJ196713 QAF196713 QKB196713 QTX196713 RDT196713 RNP196713 RXL196713 SHH196713 SRD196713 TAZ196713 TKV196713 TUR196713 UEN196713 UOJ196713 UYF196713 VIB196713 VRX196713 WBT196713 WLP196713 WVL196713 D262249 IZ262249 SV262249 ACR262249 AMN262249 AWJ262249 BGF262249 BQB262249 BZX262249 CJT262249 CTP262249 DDL262249 DNH262249 DXD262249 EGZ262249 EQV262249 FAR262249 FKN262249 FUJ262249 GEF262249 GOB262249 GXX262249 HHT262249 HRP262249 IBL262249 ILH262249 IVD262249 JEZ262249 JOV262249 JYR262249 KIN262249 KSJ262249 LCF262249 LMB262249 LVX262249 MFT262249 MPP262249 MZL262249 NJH262249 NTD262249 OCZ262249 OMV262249 OWR262249 PGN262249 PQJ262249 QAF262249 QKB262249 QTX262249 RDT262249 RNP262249 RXL262249 SHH262249 SRD262249 TAZ262249 TKV262249 TUR262249 UEN262249 UOJ262249 UYF262249 VIB262249 VRX262249 WBT262249 WLP262249 WVL262249 D327785 IZ327785 SV327785 ACR327785 AMN327785 AWJ327785 BGF327785 BQB327785 BZX327785 CJT327785 CTP327785 DDL327785 DNH327785 DXD327785 EGZ327785 EQV327785 FAR327785 FKN327785 FUJ327785 GEF327785 GOB327785 GXX327785 HHT327785 HRP327785 IBL327785 ILH327785 IVD327785 JEZ327785 JOV327785 JYR327785 KIN327785 KSJ327785 LCF327785 LMB327785 LVX327785 MFT327785 MPP327785 MZL327785 NJH327785 NTD327785 OCZ327785 OMV327785 OWR327785 PGN327785 PQJ327785 QAF327785 QKB327785 QTX327785 RDT327785 RNP327785 RXL327785 SHH327785 SRD327785 TAZ327785 TKV327785 TUR327785 UEN327785 UOJ327785 UYF327785 VIB327785 VRX327785 WBT327785 WLP327785 WVL327785 D393321 IZ393321 SV393321 ACR393321 AMN393321 AWJ393321 BGF393321 BQB393321 BZX393321 CJT393321 CTP393321 DDL393321 DNH393321 DXD393321 EGZ393321 EQV393321 FAR393321 FKN393321 FUJ393321 GEF393321 GOB393321 GXX393321 HHT393321 HRP393321 IBL393321 ILH393321 IVD393321 JEZ393321 JOV393321 JYR393321 KIN393321 KSJ393321 LCF393321 LMB393321 LVX393321 MFT393321 MPP393321 MZL393321 NJH393321 NTD393321 OCZ393321 OMV393321 OWR393321 PGN393321 PQJ393321 QAF393321 QKB393321 QTX393321 RDT393321 RNP393321 RXL393321 SHH393321 SRD393321 TAZ393321 TKV393321 TUR393321 UEN393321 UOJ393321 UYF393321 VIB393321 VRX393321 WBT393321 WLP393321 WVL393321 D458857 IZ458857 SV458857 ACR458857 AMN458857 AWJ458857 BGF458857 BQB458857 BZX458857 CJT458857 CTP458857 DDL458857 DNH458857 DXD458857 EGZ458857 EQV458857 FAR458857 FKN458857 FUJ458857 GEF458857 GOB458857 GXX458857 HHT458857 HRP458857 IBL458857 ILH458857 IVD458857 JEZ458857 JOV458857 JYR458857 KIN458857 KSJ458857 LCF458857 LMB458857 LVX458857 MFT458857 MPP458857 MZL458857 NJH458857 NTD458857 OCZ458857 OMV458857 OWR458857 PGN458857 PQJ458857 QAF458857 QKB458857 QTX458857 RDT458857 RNP458857 RXL458857 SHH458857 SRD458857 TAZ458857 TKV458857 TUR458857 UEN458857 UOJ458857 UYF458857 VIB458857 VRX458857 WBT458857 WLP458857 WVL458857 D524393 IZ524393 SV524393 ACR524393 AMN524393 AWJ524393 BGF524393 BQB524393 BZX524393 CJT524393 CTP524393 DDL524393 DNH524393 DXD524393 EGZ524393 EQV524393 FAR524393 FKN524393 FUJ524393 GEF524393 GOB524393 GXX524393 HHT524393 HRP524393 IBL524393 ILH524393 IVD524393 JEZ524393 JOV524393 JYR524393 KIN524393 KSJ524393 LCF524393 LMB524393 LVX524393 MFT524393 MPP524393 MZL524393 NJH524393 NTD524393 OCZ524393 OMV524393 OWR524393 PGN524393 PQJ524393 QAF524393 QKB524393 QTX524393 RDT524393 RNP524393 RXL524393 SHH524393 SRD524393 TAZ524393 TKV524393 TUR524393 UEN524393 UOJ524393 UYF524393 VIB524393 VRX524393 WBT524393 WLP524393 WVL524393 D589929 IZ589929 SV589929 ACR589929 AMN589929 AWJ589929 BGF589929 BQB589929 BZX589929 CJT589929 CTP589929 DDL589929 DNH589929 DXD589929 EGZ589929 EQV589929 FAR589929 FKN589929 FUJ589929 GEF589929 GOB589929 GXX589929 HHT589929 HRP589929 IBL589929 ILH589929 IVD589929 JEZ589929 JOV589929 JYR589929 KIN589929 KSJ589929 LCF589929 LMB589929 LVX589929 MFT589929 MPP589929 MZL589929 NJH589929 NTD589929 OCZ589929 OMV589929 OWR589929 PGN589929 PQJ589929 QAF589929 QKB589929 QTX589929 RDT589929 RNP589929 RXL589929 SHH589929 SRD589929 TAZ589929 TKV589929 TUR589929 UEN589929 UOJ589929 UYF589929 VIB589929 VRX589929 WBT589929 WLP589929 WVL589929 D655465 IZ655465 SV655465 ACR655465 AMN655465 AWJ655465 BGF655465 BQB655465 BZX655465 CJT655465 CTP655465 DDL655465 DNH655465 DXD655465 EGZ655465 EQV655465 FAR655465 FKN655465 FUJ655465 GEF655465 GOB655465 GXX655465 HHT655465 HRP655465 IBL655465 ILH655465 IVD655465 JEZ655465 JOV655465 JYR655465 KIN655465 KSJ655465 LCF655465 LMB655465 LVX655465 MFT655465 MPP655465 MZL655465 NJH655465 NTD655465 OCZ655465 OMV655465 OWR655465 PGN655465 PQJ655465 QAF655465 QKB655465 QTX655465 RDT655465 RNP655465 RXL655465 SHH655465 SRD655465 TAZ655465 TKV655465 TUR655465 UEN655465 UOJ655465 UYF655465 VIB655465 VRX655465 WBT655465 WLP655465 WVL655465 D721001 IZ721001 SV721001 ACR721001 AMN721001 AWJ721001 BGF721001 BQB721001 BZX721001 CJT721001 CTP721001 DDL721001 DNH721001 DXD721001 EGZ721001 EQV721001 FAR721001 FKN721001 FUJ721001 GEF721001 GOB721001 GXX721001 HHT721001 HRP721001 IBL721001 ILH721001 IVD721001 JEZ721001 JOV721001 JYR721001 KIN721001 KSJ721001 LCF721001 LMB721001 LVX721001 MFT721001 MPP721001 MZL721001 NJH721001 NTD721001 OCZ721001 OMV721001 OWR721001 PGN721001 PQJ721001 QAF721001 QKB721001 QTX721001 RDT721001 RNP721001 RXL721001 SHH721001 SRD721001 TAZ721001 TKV721001 TUR721001 UEN721001 UOJ721001 UYF721001 VIB721001 VRX721001 WBT721001 WLP721001 WVL721001 D786537 IZ786537 SV786537 ACR786537 AMN786537 AWJ786537 BGF786537 BQB786537 BZX786537 CJT786537 CTP786537 DDL786537 DNH786537 DXD786537 EGZ786537 EQV786537 FAR786537 FKN786537 FUJ786537 GEF786537 GOB786537 GXX786537 HHT786537 HRP786537 IBL786537 ILH786537 IVD786537 JEZ786537 JOV786537 JYR786537 KIN786537 KSJ786537 LCF786537 LMB786537 LVX786537 MFT786537 MPP786537 MZL786537 NJH786537 NTD786537 OCZ786537 OMV786537 OWR786537 PGN786537 PQJ786537 QAF786537 QKB786537 QTX786537 RDT786537 RNP786537 RXL786537 SHH786537 SRD786537 TAZ786537 TKV786537 TUR786537 UEN786537 UOJ786537 UYF786537 VIB786537 VRX786537 WBT786537 WLP786537 WVL786537 D852073 IZ852073 SV852073 ACR852073 AMN852073 AWJ852073 BGF852073 BQB852073 BZX852073 CJT852073 CTP852073 DDL852073 DNH852073 DXD852073 EGZ852073 EQV852073 FAR852073 FKN852073 FUJ852073 GEF852073 GOB852073 GXX852073 HHT852073 HRP852073 IBL852073 ILH852073 IVD852073 JEZ852073 JOV852073 JYR852073 KIN852073 KSJ852073 LCF852073 LMB852073 LVX852073 MFT852073 MPP852073 MZL852073 NJH852073 NTD852073 OCZ852073 OMV852073 OWR852073 PGN852073 PQJ852073 QAF852073 QKB852073 QTX852073 RDT852073 RNP852073 RXL852073 SHH852073 SRD852073 TAZ852073 TKV852073 TUR852073 UEN852073 UOJ852073 UYF852073 VIB852073 VRX852073 WBT852073 WLP852073 WVL852073 D917609 IZ917609 SV917609 ACR917609 AMN917609 AWJ917609 BGF917609 BQB917609 BZX917609 CJT917609 CTP917609 DDL917609 DNH917609 DXD917609 EGZ917609 EQV917609 FAR917609 FKN917609 FUJ917609 GEF917609 GOB917609 GXX917609 HHT917609 HRP917609 IBL917609 ILH917609 IVD917609 JEZ917609 JOV917609 JYR917609 KIN917609 KSJ917609 LCF917609 LMB917609 LVX917609 MFT917609 MPP917609 MZL917609 NJH917609 NTD917609 OCZ917609 OMV917609 OWR917609 PGN917609 PQJ917609 QAF917609 QKB917609 QTX917609 RDT917609 RNP917609 RXL917609 SHH917609 SRD917609 TAZ917609 TKV917609 TUR917609 UEN917609 UOJ917609 UYF917609 VIB917609 VRX917609 WBT917609 WLP917609 WVL917609 D983145 IZ983145 SV983145 ACR983145 AMN983145 AWJ983145 BGF983145 BQB983145 BZX983145 CJT983145 CTP983145 DDL983145 DNH983145 DXD983145 EGZ983145 EQV983145 FAR983145 FKN983145 FUJ983145 GEF983145 GOB983145 GXX983145 HHT983145 HRP983145 IBL983145 ILH983145 IVD983145 JEZ983145 JOV983145 JYR983145 KIN983145 KSJ983145 LCF983145 LMB983145 LVX983145 MFT983145 MPP983145 MZL983145 NJH983145 NTD983145 OCZ983145 OMV983145 OWR983145 PGN983145 PQJ983145 QAF983145 QKB983145 QTX983145 RDT983145 RNP983145 RXL983145 SHH983145 SRD983145 TAZ983145 TKV983145 TUR983145 UEN983145 UOJ983145 UYF983145 VIB983145 VRX983145 WBT983145 WLP983145 WVL983145</xm:sqref>
        </x14:dataValidation>
        <x14:dataValidation imeMode="off" allowBlank="1" showInputMessage="1" showErrorMessage="1" xr:uid="{00000000-0002-0000-0100-000002000000}">
          <xm:sqref>K143:L147 JG143:JH147 TC143:TD147 ACY143:ACZ147 AMU143:AMV147 AWQ143:AWR147 BGM143:BGN147 BQI143:BQJ147 CAE143:CAF147 CKA143:CKB147 CTW143:CTX147 DDS143:DDT147 DNO143:DNP147 DXK143:DXL147 EHG143:EHH147 ERC143:ERD147 FAY143:FAZ147 FKU143:FKV147 FUQ143:FUR147 GEM143:GEN147 GOI143:GOJ147 GYE143:GYF147 HIA143:HIB147 HRW143:HRX147 IBS143:IBT147 ILO143:ILP147 IVK143:IVL147 JFG143:JFH147 JPC143:JPD147 JYY143:JYZ147 KIU143:KIV147 KSQ143:KSR147 LCM143:LCN147 LMI143:LMJ147 LWE143:LWF147 MGA143:MGB147 MPW143:MPX147 MZS143:MZT147 NJO143:NJP147 NTK143:NTL147 ODG143:ODH147 ONC143:OND147 OWY143:OWZ147 PGU143:PGV147 PQQ143:PQR147 QAM143:QAN147 QKI143:QKJ147 QUE143:QUF147 REA143:REB147 RNW143:RNX147 RXS143:RXT147 SHO143:SHP147 SRK143:SRL147 TBG143:TBH147 TLC143:TLD147 TUY143:TUZ147 UEU143:UEV147 UOQ143:UOR147 UYM143:UYN147 VII143:VIJ147 VSE143:VSF147 WCA143:WCB147 WLW143:WLX147 WVS143:WVT147 K65679:L65683 JG65679:JH65683 TC65679:TD65683 ACY65679:ACZ65683 AMU65679:AMV65683 AWQ65679:AWR65683 BGM65679:BGN65683 BQI65679:BQJ65683 CAE65679:CAF65683 CKA65679:CKB65683 CTW65679:CTX65683 DDS65679:DDT65683 DNO65679:DNP65683 DXK65679:DXL65683 EHG65679:EHH65683 ERC65679:ERD65683 FAY65679:FAZ65683 FKU65679:FKV65683 FUQ65679:FUR65683 GEM65679:GEN65683 GOI65679:GOJ65683 GYE65679:GYF65683 HIA65679:HIB65683 HRW65679:HRX65683 IBS65679:IBT65683 ILO65679:ILP65683 IVK65679:IVL65683 JFG65679:JFH65683 JPC65679:JPD65683 JYY65679:JYZ65683 KIU65679:KIV65683 KSQ65679:KSR65683 LCM65679:LCN65683 LMI65679:LMJ65683 LWE65679:LWF65683 MGA65679:MGB65683 MPW65679:MPX65683 MZS65679:MZT65683 NJO65679:NJP65683 NTK65679:NTL65683 ODG65679:ODH65683 ONC65679:OND65683 OWY65679:OWZ65683 PGU65679:PGV65683 PQQ65679:PQR65683 QAM65679:QAN65683 QKI65679:QKJ65683 QUE65679:QUF65683 REA65679:REB65683 RNW65679:RNX65683 RXS65679:RXT65683 SHO65679:SHP65683 SRK65679:SRL65683 TBG65679:TBH65683 TLC65679:TLD65683 TUY65679:TUZ65683 UEU65679:UEV65683 UOQ65679:UOR65683 UYM65679:UYN65683 VII65679:VIJ65683 VSE65679:VSF65683 WCA65679:WCB65683 WLW65679:WLX65683 WVS65679:WVT65683 K131215:L131219 JG131215:JH131219 TC131215:TD131219 ACY131215:ACZ131219 AMU131215:AMV131219 AWQ131215:AWR131219 BGM131215:BGN131219 BQI131215:BQJ131219 CAE131215:CAF131219 CKA131215:CKB131219 CTW131215:CTX131219 DDS131215:DDT131219 DNO131215:DNP131219 DXK131215:DXL131219 EHG131215:EHH131219 ERC131215:ERD131219 FAY131215:FAZ131219 FKU131215:FKV131219 FUQ131215:FUR131219 GEM131215:GEN131219 GOI131215:GOJ131219 GYE131215:GYF131219 HIA131215:HIB131219 HRW131215:HRX131219 IBS131215:IBT131219 ILO131215:ILP131219 IVK131215:IVL131219 JFG131215:JFH131219 JPC131215:JPD131219 JYY131215:JYZ131219 KIU131215:KIV131219 KSQ131215:KSR131219 LCM131215:LCN131219 LMI131215:LMJ131219 LWE131215:LWF131219 MGA131215:MGB131219 MPW131215:MPX131219 MZS131215:MZT131219 NJO131215:NJP131219 NTK131215:NTL131219 ODG131215:ODH131219 ONC131215:OND131219 OWY131215:OWZ131219 PGU131215:PGV131219 PQQ131215:PQR131219 QAM131215:QAN131219 QKI131215:QKJ131219 QUE131215:QUF131219 REA131215:REB131219 RNW131215:RNX131219 RXS131215:RXT131219 SHO131215:SHP131219 SRK131215:SRL131219 TBG131215:TBH131219 TLC131215:TLD131219 TUY131215:TUZ131219 UEU131215:UEV131219 UOQ131215:UOR131219 UYM131215:UYN131219 VII131215:VIJ131219 VSE131215:VSF131219 WCA131215:WCB131219 WLW131215:WLX131219 WVS131215:WVT131219 K196751:L196755 JG196751:JH196755 TC196751:TD196755 ACY196751:ACZ196755 AMU196751:AMV196755 AWQ196751:AWR196755 BGM196751:BGN196755 BQI196751:BQJ196755 CAE196751:CAF196755 CKA196751:CKB196755 CTW196751:CTX196755 DDS196751:DDT196755 DNO196751:DNP196755 DXK196751:DXL196755 EHG196751:EHH196755 ERC196751:ERD196755 FAY196751:FAZ196755 FKU196751:FKV196755 FUQ196751:FUR196755 GEM196751:GEN196755 GOI196751:GOJ196755 GYE196751:GYF196755 HIA196751:HIB196755 HRW196751:HRX196755 IBS196751:IBT196755 ILO196751:ILP196755 IVK196751:IVL196755 JFG196751:JFH196755 JPC196751:JPD196755 JYY196751:JYZ196755 KIU196751:KIV196755 KSQ196751:KSR196755 LCM196751:LCN196755 LMI196751:LMJ196755 LWE196751:LWF196755 MGA196751:MGB196755 MPW196751:MPX196755 MZS196751:MZT196755 NJO196751:NJP196755 NTK196751:NTL196755 ODG196751:ODH196755 ONC196751:OND196755 OWY196751:OWZ196755 PGU196751:PGV196755 PQQ196751:PQR196755 QAM196751:QAN196755 QKI196751:QKJ196755 QUE196751:QUF196755 REA196751:REB196755 RNW196751:RNX196755 RXS196751:RXT196755 SHO196751:SHP196755 SRK196751:SRL196755 TBG196751:TBH196755 TLC196751:TLD196755 TUY196751:TUZ196755 UEU196751:UEV196755 UOQ196751:UOR196755 UYM196751:UYN196755 VII196751:VIJ196755 VSE196751:VSF196755 WCA196751:WCB196755 WLW196751:WLX196755 WVS196751:WVT196755 K262287:L262291 JG262287:JH262291 TC262287:TD262291 ACY262287:ACZ262291 AMU262287:AMV262291 AWQ262287:AWR262291 BGM262287:BGN262291 BQI262287:BQJ262291 CAE262287:CAF262291 CKA262287:CKB262291 CTW262287:CTX262291 DDS262287:DDT262291 DNO262287:DNP262291 DXK262287:DXL262291 EHG262287:EHH262291 ERC262287:ERD262291 FAY262287:FAZ262291 FKU262287:FKV262291 FUQ262287:FUR262291 GEM262287:GEN262291 GOI262287:GOJ262291 GYE262287:GYF262291 HIA262287:HIB262291 HRW262287:HRX262291 IBS262287:IBT262291 ILO262287:ILP262291 IVK262287:IVL262291 JFG262287:JFH262291 JPC262287:JPD262291 JYY262287:JYZ262291 KIU262287:KIV262291 KSQ262287:KSR262291 LCM262287:LCN262291 LMI262287:LMJ262291 LWE262287:LWF262291 MGA262287:MGB262291 MPW262287:MPX262291 MZS262287:MZT262291 NJO262287:NJP262291 NTK262287:NTL262291 ODG262287:ODH262291 ONC262287:OND262291 OWY262287:OWZ262291 PGU262287:PGV262291 PQQ262287:PQR262291 QAM262287:QAN262291 QKI262287:QKJ262291 QUE262287:QUF262291 REA262287:REB262291 RNW262287:RNX262291 RXS262287:RXT262291 SHO262287:SHP262291 SRK262287:SRL262291 TBG262287:TBH262291 TLC262287:TLD262291 TUY262287:TUZ262291 UEU262287:UEV262291 UOQ262287:UOR262291 UYM262287:UYN262291 VII262287:VIJ262291 VSE262287:VSF262291 WCA262287:WCB262291 WLW262287:WLX262291 WVS262287:WVT262291 K327823:L327827 JG327823:JH327827 TC327823:TD327827 ACY327823:ACZ327827 AMU327823:AMV327827 AWQ327823:AWR327827 BGM327823:BGN327827 BQI327823:BQJ327827 CAE327823:CAF327827 CKA327823:CKB327827 CTW327823:CTX327827 DDS327823:DDT327827 DNO327823:DNP327827 DXK327823:DXL327827 EHG327823:EHH327827 ERC327823:ERD327827 FAY327823:FAZ327827 FKU327823:FKV327827 FUQ327823:FUR327827 GEM327823:GEN327827 GOI327823:GOJ327827 GYE327823:GYF327827 HIA327823:HIB327827 HRW327823:HRX327827 IBS327823:IBT327827 ILO327823:ILP327827 IVK327823:IVL327827 JFG327823:JFH327827 JPC327823:JPD327827 JYY327823:JYZ327827 KIU327823:KIV327827 KSQ327823:KSR327827 LCM327823:LCN327827 LMI327823:LMJ327827 LWE327823:LWF327827 MGA327823:MGB327827 MPW327823:MPX327827 MZS327823:MZT327827 NJO327823:NJP327827 NTK327823:NTL327827 ODG327823:ODH327827 ONC327823:OND327827 OWY327823:OWZ327827 PGU327823:PGV327827 PQQ327823:PQR327827 QAM327823:QAN327827 QKI327823:QKJ327827 QUE327823:QUF327827 REA327823:REB327827 RNW327823:RNX327827 RXS327823:RXT327827 SHO327823:SHP327827 SRK327823:SRL327827 TBG327823:TBH327827 TLC327823:TLD327827 TUY327823:TUZ327827 UEU327823:UEV327827 UOQ327823:UOR327827 UYM327823:UYN327827 VII327823:VIJ327827 VSE327823:VSF327827 WCA327823:WCB327827 WLW327823:WLX327827 WVS327823:WVT327827 K393359:L393363 JG393359:JH393363 TC393359:TD393363 ACY393359:ACZ393363 AMU393359:AMV393363 AWQ393359:AWR393363 BGM393359:BGN393363 BQI393359:BQJ393363 CAE393359:CAF393363 CKA393359:CKB393363 CTW393359:CTX393363 DDS393359:DDT393363 DNO393359:DNP393363 DXK393359:DXL393363 EHG393359:EHH393363 ERC393359:ERD393363 FAY393359:FAZ393363 FKU393359:FKV393363 FUQ393359:FUR393363 GEM393359:GEN393363 GOI393359:GOJ393363 GYE393359:GYF393363 HIA393359:HIB393363 HRW393359:HRX393363 IBS393359:IBT393363 ILO393359:ILP393363 IVK393359:IVL393363 JFG393359:JFH393363 JPC393359:JPD393363 JYY393359:JYZ393363 KIU393359:KIV393363 KSQ393359:KSR393363 LCM393359:LCN393363 LMI393359:LMJ393363 LWE393359:LWF393363 MGA393359:MGB393363 MPW393359:MPX393363 MZS393359:MZT393363 NJO393359:NJP393363 NTK393359:NTL393363 ODG393359:ODH393363 ONC393359:OND393363 OWY393359:OWZ393363 PGU393359:PGV393363 PQQ393359:PQR393363 QAM393359:QAN393363 QKI393359:QKJ393363 QUE393359:QUF393363 REA393359:REB393363 RNW393359:RNX393363 RXS393359:RXT393363 SHO393359:SHP393363 SRK393359:SRL393363 TBG393359:TBH393363 TLC393359:TLD393363 TUY393359:TUZ393363 UEU393359:UEV393363 UOQ393359:UOR393363 UYM393359:UYN393363 VII393359:VIJ393363 VSE393359:VSF393363 WCA393359:WCB393363 WLW393359:WLX393363 WVS393359:WVT393363 K458895:L458899 JG458895:JH458899 TC458895:TD458899 ACY458895:ACZ458899 AMU458895:AMV458899 AWQ458895:AWR458899 BGM458895:BGN458899 BQI458895:BQJ458899 CAE458895:CAF458899 CKA458895:CKB458899 CTW458895:CTX458899 DDS458895:DDT458899 DNO458895:DNP458899 DXK458895:DXL458899 EHG458895:EHH458899 ERC458895:ERD458899 FAY458895:FAZ458899 FKU458895:FKV458899 FUQ458895:FUR458899 GEM458895:GEN458899 GOI458895:GOJ458899 GYE458895:GYF458899 HIA458895:HIB458899 HRW458895:HRX458899 IBS458895:IBT458899 ILO458895:ILP458899 IVK458895:IVL458899 JFG458895:JFH458899 JPC458895:JPD458899 JYY458895:JYZ458899 KIU458895:KIV458899 KSQ458895:KSR458899 LCM458895:LCN458899 LMI458895:LMJ458899 LWE458895:LWF458899 MGA458895:MGB458899 MPW458895:MPX458899 MZS458895:MZT458899 NJO458895:NJP458899 NTK458895:NTL458899 ODG458895:ODH458899 ONC458895:OND458899 OWY458895:OWZ458899 PGU458895:PGV458899 PQQ458895:PQR458899 QAM458895:QAN458899 QKI458895:QKJ458899 QUE458895:QUF458899 REA458895:REB458899 RNW458895:RNX458899 RXS458895:RXT458899 SHO458895:SHP458899 SRK458895:SRL458899 TBG458895:TBH458899 TLC458895:TLD458899 TUY458895:TUZ458899 UEU458895:UEV458899 UOQ458895:UOR458899 UYM458895:UYN458899 VII458895:VIJ458899 VSE458895:VSF458899 WCA458895:WCB458899 WLW458895:WLX458899 WVS458895:WVT458899 K524431:L524435 JG524431:JH524435 TC524431:TD524435 ACY524431:ACZ524435 AMU524431:AMV524435 AWQ524431:AWR524435 BGM524431:BGN524435 BQI524431:BQJ524435 CAE524431:CAF524435 CKA524431:CKB524435 CTW524431:CTX524435 DDS524431:DDT524435 DNO524431:DNP524435 DXK524431:DXL524435 EHG524431:EHH524435 ERC524431:ERD524435 FAY524431:FAZ524435 FKU524431:FKV524435 FUQ524431:FUR524435 GEM524431:GEN524435 GOI524431:GOJ524435 GYE524431:GYF524435 HIA524431:HIB524435 HRW524431:HRX524435 IBS524431:IBT524435 ILO524431:ILP524435 IVK524431:IVL524435 JFG524431:JFH524435 JPC524431:JPD524435 JYY524431:JYZ524435 KIU524431:KIV524435 KSQ524431:KSR524435 LCM524431:LCN524435 LMI524431:LMJ524435 LWE524431:LWF524435 MGA524431:MGB524435 MPW524431:MPX524435 MZS524431:MZT524435 NJO524431:NJP524435 NTK524431:NTL524435 ODG524431:ODH524435 ONC524431:OND524435 OWY524431:OWZ524435 PGU524431:PGV524435 PQQ524431:PQR524435 QAM524431:QAN524435 QKI524431:QKJ524435 QUE524431:QUF524435 REA524431:REB524435 RNW524431:RNX524435 RXS524431:RXT524435 SHO524431:SHP524435 SRK524431:SRL524435 TBG524431:TBH524435 TLC524431:TLD524435 TUY524431:TUZ524435 UEU524431:UEV524435 UOQ524431:UOR524435 UYM524431:UYN524435 VII524431:VIJ524435 VSE524431:VSF524435 WCA524431:WCB524435 WLW524431:WLX524435 WVS524431:WVT524435 K589967:L589971 JG589967:JH589971 TC589967:TD589971 ACY589967:ACZ589971 AMU589967:AMV589971 AWQ589967:AWR589971 BGM589967:BGN589971 BQI589967:BQJ589971 CAE589967:CAF589971 CKA589967:CKB589971 CTW589967:CTX589971 DDS589967:DDT589971 DNO589967:DNP589971 DXK589967:DXL589971 EHG589967:EHH589971 ERC589967:ERD589971 FAY589967:FAZ589971 FKU589967:FKV589971 FUQ589967:FUR589971 GEM589967:GEN589971 GOI589967:GOJ589971 GYE589967:GYF589971 HIA589967:HIB589971 HRW589967:HRX589971 IBS589967:IBT589971 ILO589967:ILP589971 IVK589967:IVL589971 JFG589967:JFH589971 JPC589967:JPD589971 JYY589967:JYZ589971 KIU589967:KIV589971 KSQ589967:KSR589971 LCM589967:LCN589971 LMI589967:LMJ589971 LWE589967:LWF589971 MGA589967:MGB589971 MPW589967:MPX589971 MZS589967:MZT589971 NJO589967:NJP589971 NTK589967:NTL589971 ODG589967:ODH589971 ONC589967:OND589971 OWY589967:OWZ589971 PGU589967:PGV589971 PQQ589967:PQR589971 QAM589967:QAN589971 QKI589967:QKJ589971 QUE589967:QUF589971 REA589967:REB589971 RNW589967:RNX589971 RXS589967:RXT589971 SHO589967:SHP589971 SRK589967:SRL589971 TBG589967:TBH589971 TLC589967:TLD589971 TUY589967:TUZ589971 UEU589967:UEV589971 UOQ589967:UOR589971 UYM589967:UYN589971 VII589967:VIJ589971 VSE589967:VSF589971 WCA589967:WCB589971 WLW589967:WLX589971 WVS589967:WVT589971 K655503:L655507 JG655503:JH655507 TC655503:TD655507 ACY655503:ACZ655507 AMU655503:AMV655507 AWQ655503:AWR655507 BGM655503:BGN655507 BQI655503:BQJ655507 CAE655503:CAF655507 CKA655503:CKB655507 CTW655503:CTX655507 DDS655503:DDT655507 DNO655503:DNP655507 DXK655503:DXL655507 EHG655503:EHH655507 ERC655503:ERD655507 FAY655503:FAZ655507 FKU655503:FKV655507 FUQ655503:FUR655507 GEM655503:GEN655507 GOI655503:GOJ655507 GYE655503:GYF655507 HIA655503:HIB655507 HRW655503:HRX655507 IBS655503:IBT655507 ILO655503:ILP655507 IVK655503:IVL655507 JFG655503:JFH655507 JPC655503:JPD655507 JYY655503:JYZ655507 KIU655503:KIV655507 KSQ655503:KSR655507 LCM655503:LCN655507 LMI655503:LMJ655507 LWE655503:LWF655507 MGA655503:MGB655507 MPW655503:MPX655507 MZS655503:MZT655507 NJO655503:NJP655507 NTK655503:NTL655507 ODG655503:ODH655507 ONC655503:OND655507 OWY655503:OWZ655507 PGU655503:PGV655507 PQQ655503:PQR655507 QAM655503:QAN655507 QKI655503:QKJ655507 QUE655503:QUF655507 REA655503:REB655507 RNW655503:RNX655507 RXS655503:RXT655507 SHO655503:SHP655507 SRK655503:SRL655507 TBG655503:TBH655507 TLC655503:TLD655507 TUY655503:TUZ655507 UEU655503:UEV655507 UOQ655503:UOR655507 UYM655503:UYN655507 VII655503:VIJ655507 VSE655503:VSF655507 WCA655503:WCB655507 WLW655503:WLX655507 WVS655503:WVT655507 K721039:L721043 JG721039:JH721043 TC721039:TD721043 ACY721039:ACZ721043 AMU721039:AMV721043 AWQ721039:AWR721043 BGM721039:BGN721043 BQI721039:BQJ721043 CAE721039:CAF721043 CKA721039:CKB721043 CTW721039:CTX721043 DDS721039:DDT721043 DNO721039:DNP721043 DXK721039:DXL721043 EHG721039:EHH721043 ERC721039:ERD721043 FAY721039:FAZ721043 FKU721039:FKV721043 FUQ721039:FUR721043 GEM721039:GEN721043 GOI721039:GOJ721043 GYE721039:GYF721043 HIA721039:HIB721043 HRW721039:HRX721043 IBS721039:IBT721043 ILO721039:ILP721043 IVK721039:IVL721043 JFG721039:JFH721043 JPC721039:JPD721043 JYY721039:JYZ721043 KIU721039:KIV721043 KSQ721039:KSR721043 LCM721039:LCN721043 LMI721039:LMJ721043 LWE721039:LWF721043 MGA721039:MGB721043 MPW721039:MPX721043 MZS721039:MZT721043 NJO721039:NJP721043 NTK721039:NTL721043 ODG721039:ODH721043 ONC721039:OND721043 OWY721039:OWZ721043 PGU721039:PGV721043 PQQ721039:PQR721043 QAM721039:QAN721043 QKI721039:QKJ721043 QUE721039:QUF721043 REA721039:REB721043 RNW721039:RNX721043 RXS721039:RXT721043 SHO721039:SHP721043 SRK721039:SRL721043 TBG721039:TBH721043 TLC721039:TLD721043 TUY721039:TUZ721043 UEU721039:UEV721043 UOQ721039:UOR721043 UYM721039:UYN721043 VII721039:VIJ721043 VSE721039:VSF721043 WCA721039:WCB721043 WLW721039:WLX721043 WVS721039:WVT721043 K786575:L786579 JG786575:JH786579 TC786575:TD786579 ACY786575:ACZ786579 AMU786575:AMV786579 AWQ786575:AWR786579 BGM786575:BGN786579 BQI786575:BQJ786579 CAE786575:CAF786579 CKA786575:CKB786579 CTW786575:CTX786579 DDS786575:DDT786579 DNO786575:DNP786579 DXK786575:DXL786579 EHG786575:EHH786579 ERC786575:ERD786579 FAY786575:FAZ786579 FKU786575:FKV786579 FUQ786575:FUR786579 GEM786575:GEN786579 GOI786575:GOJ786579 GYE786575:GYF786579 HIA786575:HIB786579 HRW786575:HRX786579 IBS786575:IBT786579 ILO786575:ILP786579 IVK786575:IVL786579 JFG786575:JFH786579 JPC786575:JPD786579 JYY786575:JYZ786579 KIU786575:KIV786579 KSQ786575:KSR786579 LCM786575:LCN786579 LMI786575:LMJ786579 LWE786575:LWF786579 MGA786575:MGB786579 MPW786575:MPX786579 MZS786575:MZT786579 NJO786575:NJP786579 NTK786575:NTL786579 ODG786575:ODH786579 ONC786575:OND786579 OWY786575:OWZ786579 PGU786575:PGV786579 PQQ786575:PQR786579 QAM786575:QAN786579 QKI786575:QKJ786579 QUE786575:QUF786579 REA786575:REB786579 RNW786575:RNX786579 RXS786575:RXT786579 SHO786575:SHP786579 SRK786575:SRL786579 TBG786575:TBH786579 TLC786575:TLD786579 TUY786575:TUZ786579 UEU786575:UEV786579 UOQ786575:UOR786579 UYM786575:UYN786579 VII786575:VIJ786579 VSE786575:VSF786579 WCA786575:WCB786579 WLW786575:WLX786579 WVS786575:WVT786579 K852111:L852115 JG852111:JH852115 TC852111:TD852115 ACY852111:ACZ852115 AMU852111:AMV852115 AWQ852111:AWR852115 BGM852111:BGN852115 BQI852111:BQJ852115 CAE852111:CAF852115 CKA852111:CKB852115 CTW852111:CTX852115 DDS852111:DDT852115 DNO852111:DNP852115 DXK852111:DXL852115 EHG852111:EHH852115 ERC852111:ERD852115 FAY852111:FAZ852115 FKU852111:FKV852115 FUQ852111:FUR852115 GEM852111:GEN852115 GOI852111:GOJ852115 GYE852111:GYF852115 HIA852111:HIB852115 HRW852111:HRX852115 IBS852111:IBT852115 ILO852111:ILP852115 IVK852111:IVL852115 JFG852111:JFH852115 JPC852111:JPD852115 JYY852111:JYZ852115 KIU852111:KIV852115 KSQ852111:KSR852115 LCM852111:LCN852115 LMI852111:LMJ852115 LWE852111:LWF852115 MGA852111:MGB852115 MPW852111:MPX852115 MZS852111:MZT852115 NJO852111:NJP852115 NTK852111:NTL852115 ODG852111:ODH852115 ONC852111:OND852115 OWY852111:OWZ852115 PGU852111:PGV852115 PQQ852111:PQR852115 QAM852111:QAN852115 QKI852111:QKJ852115 QUE852111:QUF852115 REA852111:REB852115 RNW852111:RNX852115 RXS852111:RXT852115 SHO852111:SHP852115 SRK852111:SRL852115 TBG852111:TBH852115 TLC852111:TLD852115 TUY852111:TUZ852115 UEU852111:UEV852115 UOQ852111:UOR852115 UYM852111:UYN852115 VII852111:VIJ852115 VSE852111:VSF852115 WCA852111:WCB852115 WLW852111:WLX852115 WVS852111:WVT852115 K917647:L917651 JG917647:JH917651 TC917647:TD917651 ACY917647:ACZ917651 AMU917647:AMV917651 AWQ917647:AWR917651 BGM917647:BGN917651 BQI917647:BQJ917651 CAE917647:CAF917651 CKA917647:CKB917651 CTW917647:CTX917651 DDS917647:DDT917651 DNO917647:DNP917651 DXK917647:DXL917651 EHG917647:EHH917651 ERC917647:ERD917651 FAY917647:FAZ917651 FKU917647:FKV917651 FUQ917647:FUR917651 GEM917647:GEN917651 GOI917647:GOJ917651 GYE917647:GYF917651 HIA917647:HIB917651 HRW917647:HRX917651 IBS917647:IBT917651 ILO917647:ILP917651 IVK917647:IVL917651 JFG917647:JFH917651 JPC917647:JPD917651 JYY917647:JYZ917651 KIU917647:KIV917651 KSQ917647:KSR917651 LCM917647:LCN917651 LMI917647:LMJ917651 LWE917647:LWF917651 MGA917647:MGB917651 MPW917647:MPX917651 MZS917647:MZT917651 NJO917647:NJP917651 NTK917647:NTL917651 ODG917647:ODH917651 ONC917647:OND917651 OWY917647:OWZ917651 PGU917647:PGV917651 PQQ917647:PQR917651 QAM917647:QAN917651 QKI917647:QKJ917651 QUE917647:QUF917651 REA917647:REB917651 RNW917647:RNX917651 RXS917647:RXT917651 SHO917647:SHP917651 SRK917647:SRL917651 TBG917647:TBH917651 TLC917647:TLD917651 TUY917647:TUZ917651 UEU917647:UEV917651 UOQ917647:UOR917651 UYM917647:UYN917651 VII917647:VIJ917651 VSE917647:VSF917651 WCA917647:WCB917651 WLW917647:WLX917651 WVS917647:WVT917651 K983183:L983187 JG983183:JH983187 TC983183:TD983187 ACY983183:ACZ983187 AMU983183:AMV983187 AWQ983183:AWR983187 BGM983183:BGN983187 BQI983183:BQJ983187 CAE983183:CAF983187 CKA983183:CKB983187 CTW983183:CTX983187 DDS983183:DDT983187 DNO983183:DNP983187 DXK983183:DXL983187 EHG983183:EHH983187 ERC983183:ERD983187 FAY983183:FAZ983187 FKU983183:FKV983187 FUQ983183:FUR983187 GEM983183:GEN983187 GOI983183:GOJ983187 GYE983183:GYF983187 HIA983183:HIB983187 HRW983183:HRX983187 IBS983183:IBT983187 ILO983183:ILP983187 IVK983183:IVL983187 JFG983183:JFH983187 JPC983183:JPD983187 JYY983183:JYZ983187 KIU983183:KIV983187 KSQ983183:KSR983187 LCM983183:LCN983187 LMI983183:LMJ983187 LWE983183:LWF983187 MGA983183:MGB983187 MPW983183:MPX983187 MZS983183:MZT983187 NJO983183:NJP983187 NTK983183:NTL983187 ODG983183:ODH983187 ONC983183:OND983187 OWY983183:OWZ983187 PGU983183:PGV983187 PQQ983183:PQR983187 QAM983183:QAN983187 QKI983183:QKJ983187 QUE983183:QUF983187 REA983183:REB983187 RNW983183:RNX983187 RXS983183:RXT983187 SHO983183:SHP983187 SRK983183:SRL983187 TBG983183:TBH983187 TLC983183:TLD983187 TUY983183:TUZ983187 UEU983183:UEV983187 UOQ983183:UOR983187 UYM983183:UYN983187 VII983183:VIJ983187 VSE983183:VSF983187 WCA983183:WCB983187 WLW983183:WLX983187 WVS983183:WVT983187 F143:G147 JB143:JC147 SX143:SY147 ACT143:ACU147 AMP143:AMQ147 AWL143:AWM147 BGH143:BGI147 BQD143:BQE147 BZZ143:CAA147 CJV143:CJW147 CTR143:CTS147 DDN143:DDO147 DNJ143:DNK147 DXF143:DXG147 EHB143:EHC147 EQX143:EQY147 FAT143:FAU147 FKP143:FKQ147 FUL143:FUM147 GEH143:GEI147 GOD143:GOE147 GXZ143:GYA147 HHV143:HHW147 HRR143:HRS147 IBN143:IBO147 ILJ143:ILK147 IVF143:IVG147 JFB143:JFC147 JOX143:JOY147 JYT143:JYU147 KIP143:KIQ147 KSL143:KSM147 LCH143:LCI147 LMD143:LME147 LVZ143:LWA147 MFV143:MFW147 MPR143:MPS147 MZN143:MZO147 NJJ143:NJK147 NTF143:NTG147 ODB143:ODC147 OMX143:OMY147 OWT143:OWU147 PGP143:PGQ147 PQL143:PQM147 QAH143:QAI147 QKD143:QKE147 QTZ143:QUA147 RDV143:RDW147 RNR143:RNS147 RXN143:RXO147 SHJ143:SHK147 SRF143:SRG147 TBB143:TBC147 TKX143:TKY147 TUT143:TUU147 UEP143:UEQ147 UOL143:UOM147 UYH143:UYI147 VID143:VIE147 VRZ143:VSA147 WBV143:WBW147 WLR143:WLS147 WVN143:WVO147 F65679:G65683 JB65679:JC65683 SX65679:SY65683 ACT65679:ACU65683 AMP65679:AMQ65683 AWL65679:AWM65683 BGH65679:BGI65683 BQD65679:BQE65683 BZZ65679:CAA65683 CJV65679:CJW65683 CTR65679:CTS65683 DDN65679:DDO65683 DNJ65679:DNK65683 DXF65679:DXG65683 EHB65679:EHC65683 EQX65679:EQY65683 FAT65679:FAU65683 FKP65679:FKQ65683 FUL65679:FUM65683 GEH65679:GEI65683 GOD65679:GOE65683 GXZ65679:GYA65683 HHV65679:HHW65683 HRR65679:HRS65683 IBN65679:IBO65683 ILJ65679:ILK65683 IVF65679:IVG65683 JFB65679:JFC65683 JOX65679:JOY65683 JYT65679:JYU65683 KIP65679:KIQ65683 KSL65679:KSM65683 LCH65679:LCI65683 LMD65679:LME65683 LVZ65679:LWA65683 MFV65679:MFW65683 MPR65679:MPS65683 MZN65679:MZO65683 NJJ65679:NJK65683 NTF65679:NTG65683 ODB65679:ODC65683 OMX65679:OMY65683 OWT65679:OWU65683 PGP65679:PGQ65683 PQL65679:PQM65683 QAH65679:QAI65683 QKD65679:QKE65683 QTZ65679:QUA65683 RDV65679:RDW65683 RNR65679:RNS65683 RXN65679:RXO65683 SHJ65679:SHK65683 SRF65679:SRG65683 TBB65679:TBC65683 TKX65679:TKY65683 TUT65679:TUU65683 UEP65679:UEQ65683 UOL65679:UOM65683 UYH65679:UYI65683 VID65679:VIE65683 VRZ65679:VSA65683 WBV65679:WBW65683 WLR65679:WLS65683 WVN65679:WVO65683 F131215:G131219 JB131215:JC131219 SX131215:SY131219 ACT131215:ACU131219 AMP131215:AMQ131219 AWL131215:AWM131219 BGH131215:BGI131219 BQD131215:BQE131219 BZZ131215:CAA131219 CJV131215:CJW131219 CTR131215:CTS131219 DDN131215:DDO131219 DNJ131215:DNK131219 DXF131215:DXG131219 EHB131215:EHC131219 EQX131215:EQY131219 FAT131215:FAU131219 FKP131215:FKQ131219 FUL131215:FUM131219 GEH131215:GEI131219 GOD131215:GOE131219 GXZ131215:GYA131219 HHV131215:HHW131219 HRR131215:HRS131219 IBN131215:IBO131219 ILJ131215:ILK131219 IVF131215:IVG131219 JFB131215:JFC131219 JOX131215:JOY131219 JYT131215:JYU131219 KIP131215:KIQ131219 KSL131215:KSM131219 LCH131215:LCI131219 LMD131215:LME131219 LVZ131215:LWA131219 MFV131215:MFW131219 MPR131215:MPS131219 MZN131215:MZO131219 NJJ131215:NJK131219 NTF131215:NTG131219 ODB131215:ODC131219 OMX131215:OMY131219 OWT131215:OWU131219 PGP131215:PGQ131219 PQL131215:PQM131219 QAH131215:QAI131219 QKD131215:QKE131219 QTZ131215:QUA131219 RDV131215:RDW131219 RNR131215:RNS131219 RXN131215:RXO131219 SHJ131215:SHK131219 SRF131215:SRG131219 TBB131215:TBC131219 TKX131215:TKY131219 TUT131215:TUU131219 UEP131215:UEQ131219 UOL131215:UOM131219 UYH131215:UYI131219 VID131215:VIE131219 VRZ131215:VSA131219 WBV131215:WBW131219 WLR131215:WLS131219 WVN131215:WVO131219 F196751:G196755 JB196751:JC196755 SX196751:SY196755 ACT196751:ACU196755 AMP196751:AMQ196755 AWL196751:AWM196755 BGH196751:BGI196755 BQD196751:BQE196755 BZZ196751:CAA196755 CJV196751:CJW196755 CTR196751:CTS196755 DDN196751:DDO196755 DNJ196751:DNK196755 DXF196751:DXG196755 EHB196751:EHC196755 EQX196751:EQY196755 FAT196751:FAU196755 FKP196751:FKQ196755 FUL196751:FUM196755 GEH196751:GEI196755 GOD196751:GOE196755 GXZ196751:GYA196755 HHV196751:HHW196755 HRR196751:HRS196755 IBN196751:IBO196755 ILJ196751:ILK196755 IVF196751:IVG196755 JFB196751:JFC196755 JOX196751:JOY196755 JYT196751:JYU196755 KIP196751:KIQ196755 KSL196751:KSM196755 LCH196751:LCI196755 LMD196751:LME196755 LVZ196751:LWA196755 MFV196751:MFW196755 MPR196751:MPS196755 MZN196751:MZO196755 NJJ196751:NJK196755 NTF196751:NTG196755 ODB196751:ODC196755 OMX196751:OMY196755 OWT196751:OWU196755 PGP196751:PGQ196755 PQL196751:PQM196755 QAH196751:QAI196755 QKD196751:QKE196755 QTZ196751:QUA196755 RDV196751:RDW196755 RNR196751:RNS196755 RXN196751:RXO196755 SHJ196751:SHK196755 SRF196751:SRG196755 TBB196751:TBC196755 TKX196751:TKY196755 TUT196751:TUU196755 UEP196751:UEQ196755 UOL196751:UOM196755 UYH196751:UYI196755 VID196751:VIE196755 VRZ196751:VSA196755 WBV196751:WBW196755 WLR196751:WLS196755 WVN196751:WVO196755 F262287:G262291 JB262287:JC262291 SX262287:SY262291 ACT262287:ACU262291 AMP262287:AMQ262291 AWL262287:AWM262291 BGH262287:BGI262291 BQD262287:BQE262291 BZZ262287:CAA262291 CJV262287:CJW262291 CTR262287:CTS262291 DDN262287:DDO262291 DNJ262287:DNK262291 DXF262287:DXG262291 EHB262287:EHC262291 EQX262287:EQY262291 FAT262287:FAU262291 FKP262287:FKQ262291 FUL262287:FUM262291 GEH262287:GEI262291 GOD262287:GOE262291 GXZ262287:GYA262291 HHV262287:HHW262291 HRR262287:HRS262291 IBN262287:IBO262291 ILJ262287:ILK262291 IVF262287:IVG262291 JFB262287:JFC262291 JOX262287:JOY262291 JYT262287:JYU262291 KIP262287:KIQ262291 KSL262287:KSM262291 LCH262287:LCI262291 LMD262287:LME262291 LVZ262287:LWA262291 MFV262287:MFW262291 MPR262287:MPS262291 MZN262287:MZO262291 NJJ262287:NJK262291 NTF262287:NTG262291 ODB262287:ODC262291 OMX262287:OMY262291 OWT262287:OWU262291 PGP262287:PGQ262291 PQL262287:PQM262291 QAH262287:QAI262291 QKD262287:QKE262291 QTZ262287:QUA262291 RDV262287:RDW262291 RNR262287:RNS262291 RXN262287:RXO262291 SHJ262287:SHK262291 SRF262287:SRG262291 TBB262287:TBC262291 TKX262287:TKY262291 TUT262287:TUU262291 UEP262287:UEQ262291 UOL262287:UOM262291 UYH262287:UYI262291 VID262287:VIE262291 VRZ262287:VSA262291 WBV262287:WBW262291 WLR262287:WLS262291 WVN262287:WVO262291 F327823:G327827 JB327823:JC327827 SX327823:SY327827 ACT327823:ACU327827 AMP327823:AMQ327827 AWL327823:AWM327827 BGH327823:BGI327827 BQD327823:BQE327827 BZZ327823:CAA327827 CJV327823:CJW327827 CTR327823:CTS327827 DDN327823:DDO327827 DNJ327823:DNK327827 DXF327823:DXG327827 EHB327823:EHC327827 EQX327823:EQY327827 FAT327823:FAU327827 FKP327823:FKQ327827 FUL327823:FUM327827 GEH327823:GEI327827 GOD327823:GOE327827 GXZ327823:GYA327827 HHV327823:HHW327827 HRR327823:HRS327827 IBN327823:IBO327827 ILJ327823:ILK327827 IVF327823:IVG327827 JFB327823:JFC327827 JOX327823:JOY327827 JYT327823:JYU327827 KIP327823:KIQ327827 KSL327823:KSM327827 LCH327823:LCI327827 LMD327823:LME327827 LVZ327823:LWA327827 MFV327823:MFW327827 MPR327823:MPS327827 MZN327823:MZO327827 NJJ327823:NJK327827 NTF327823:NTG327827 ODB327823:ODC327827 OMX327823:OMY327827 OWT327823:OWU327827 PGP327823:PGQ327827 PQL327823:PQM327827 QAH327823:QAI327827 QKD327823:QKE327827 QTZ327823:QUA327827 RDV327823:RDW327827 RNR327823:RNS327827 RXN327823:RXO327827 SHJ327823:SHK327827 SRF327823:SRG327827 TBB327823:TBC327827 TKX327823:TKY327827 TUT327823:TUU327827 UEP327823:UEQ327827 UOL327823:UOM327827 UYH327823:UYI327827 VID327823:VIE327827 VRZ327823:VSA327827 WBV327823:WBW327827 WLR327823:WLS327827 WVN327823:WVO327827 F393359:G393363 JB393359:JC393363 SX393359:SY393363 ACT393359:ACU393363 AMP393359:AMQ393363 AWL393359:AWM393363 BGH393359:BGI393363 BQD393359:BQE393363 BZZ393359:CAA393363 CJV393359:CJW393363 CTR393359:CTS393363 DDN393359:DDO393363 DNJ393359:DNK393363 DXF393359:DXG393363 EHB393359:EHC393363 EQX393359:EQY393363 FAT393359:FAU393363 FKP393359:FKQ393363 FUL393359:FUM393363 GEH393359:GEI393363 GOD393359:GOE393363 GXZ393359:GYA393363 HHV393359:HHW393363 HRR393359:HRS393363 IBN393359:IBO393363 ILJ393359:ILK393363 IVF393359:IVG393363 JFB393359:JFC393363 JOX393359:JOY393363 JYT393359:JYU393363 KIP393359:KIQ393363 KSL393359:KSM393363 LCH393359:LCI393363 LMD393359:LME393363 LVZ393359:LWA393363 MFV393359:MFW393363 MPR393359:MPS393363 MZN393359:MZO393363 NJJ393359:NJK393363 NTF393359:NTG393363 ODB393359:ODC393363 OMX393359:OMY393363 OWT393359:OWU393363 PGP393359:PGQ393363 PQL393359:PQM393363 QAH393359:QAI393363 QKD393359:QKE393363 QTZ393359:QUA393363 RDV393359:RDW393363 RNR393359:RNS393363 RXN393359:RXO393363 SHJ393359:SHK393363 SRF393359:SRG393363 TBB393359:TBC393363 TKX393359:TKY393363 TUT393359:TUU393363 UEP393359:UEQ393363 UOL393359:UOM393363 UYH393359:UYI393363 VID393359:VIE393363 VRZ393359:VSA393363 WBV393359:WBW393363 WLR393359:WLS393363 WVN393359:WVO393363 F458895:G458899 JB458895:JC458899 SX458895:SY458899 ACT458895:ACU458899 AMP458895:AMQ458899 AWL458895:AWM458899 BGH458895:BGI458899 BQD458895:BQE458899 BZZ458895:CAA458899 CJV458895:CJW458899 CTR458895:CTS458899 DDN458895:DDO458899 DNJ458895:DNK458899 DXF458895:DXG458899 EHB458895:EHC458899 EQX458895:EQY458899 FAT458895:FAU458899 FKP458895:FKQ458899 FUL458895:FUM458899 GEH458895:GEI458899 GOD458895:GOE458899 GXZ458895:GYA458899 HHV458895:HHW458899 HRR458895:HRS458899 IBN458895:IBO458899 ILJ458895:ILK458899 IVF458895:IVG458899 JFB458895:JFC458899 JOX458895:JOY458899 JYT458895:JYU458899 KIP458895:KIQ458899 KSL458895:KSM458899 LCH458895:LCI458899 LMD458895:LME458899 LVZ458895:LWA458899 MFV458895:MFW458899 MPR458895:MPS458899 MZN458895:MZO458899 NJJ458895:NJK458899 NTF458895:NTG458899 ODB458895:ODC458899 OMX458895:OMY458899 OWT458895:OWU458899 PGP458895:PGQ458899 PQL458895:PQM458899 QAH458895:QAI458899 QKD458895:QKE458899 QTZ458895:QUA458899 RDV458895:RDW458899 RNR458895:RNS458899 RXN458895:RXO458899 SHJ458895:SHK458899 SRF458895:SRG458899 TBB458895:TBC458899 TKX458895:TKY458899 TUT458895:TUU458899 UEP458895:UEQ458899 UOL458895:UOM458899 UYH458895:UYI458899 VID458895:VIE458899 VRZ458895:VSA458899 WBV458895:WBW458899 WLR458895:WLS458899 WVN458895:WVO458899 F524431:G524435 JB524431:JC524435 SX524431:SY524435 ACT524431:ACU524435 AMP524431:AMQ524435 AWL524431:AWM524435 BGH524431:BGI524435 BQD524431:BQE524435 BZZ524431:CAA524435 CJV524431:CJW524435 CTR524431:CTS524435 DDN524431:DDO524435 DNJ524431:DNK524435 DXF524431:DXG524435 EHB524431:EHC524435 EQX524431:EQY524435 FAT524431:FAU524435 FKP524431:FKQ524435 FUL524431:FUM524435 GEH524431:GEI524435 GOD524431:GOE524435 GXZ524431:GYA524435 HHV524431:HHW524435 HRR524431:HRS524435 IBN524431:IBO524435 ILJ524431:ILK524435 IVF524431:IVG524435 JFB524431:JFC524435 JOX524431:JOY524435 JYT524431:JYU524435 KIP524431:KIQ524435 KSL524431:KSM524435 LCH524431:LCI524435 LMD524431:LME524435 LVZ524431:LWA524435 MFV524431:MFW524435 MPR524431:MPS524435 MZN524431:MZO524435 NJJ524431:NJK524435 NTF524431:NTG524435 ODB524431:ODC524435 OMX524431:OMY524435 OWT524431:OWU524435 PGP524431:PGQ524435 PQL524431:PQM524435 QAH524431:QAI524435 QKD524431:QKE524435 QTZ524431:QUA524435 RDV524431:RDW524435 RNR524431:RNS524435 RXN524431:RXO524435 SHJ524431:SHK524435 SRF524431:SRG524435 TBB524431:TBC524435 TKX524431:TKY524435 TUT524431:TUU524435 UEP524431:UEQ524435 UOL524431:UOM524435 UYH524431:UYI524435 VID524431:VIE524435 VRZ524431:VSA524435 WBV524431:WBW524435 WLR524431:WLS524435 WVN524431:WVO524435 F589967:G589971 JB589967:JC589971 SX589967:SY589971 ACT589967:ACU589971 AMP589967:AMQ589971 AWL589967:AWM589971 BGH589967:BGI589971 BQD589967:BQE589971 BZZ589967:CAA589971 CJV589967:CJW589971 CTR589967:CTS589971 DDN589967:DDO589971 DNJ589967:DNK589971 DXF589967:DXG589971 EHB589967:EHC589971 EQX589967:EQY589971 FAT589967:FAU589971 FKP589967:FKQ589971 FUL589967:FUM589971 GEH589967:GEI589971 GOD589967:GOE589971 GXZ589967:GYA589971 HHV589967:HHW589971 HRR589967:HRS589971 IBN589967:IBO589971 ILJ589967:ILK589971 IVF589967:IVG589971 JFB589967:JFC589971 JOX589967:JOY589971 JYT589967:JYU589971 KIP589967:KIQ589971 KSL589967:KSM589971 LCH589967:LCI589971 LMD589967:LME589971 LVZ589967:LWA589971 MFV589967:MFW589971 MPR589967:MPS589971 MZN589967:MZO589971 NJJ589967:NJK589971 NTF589967:NTG589971 ODB589967:ODC589971 OMX589967:OMY589971 OWT589967:OWU589971 PGP589967:PGQ589971 PQL589967:PQM589971 QAH589967:QAI589971 QKD589967:QKE589971 QTZ589967:QUA589971 RDV589967:RDW589971 RNR589967:RNS589971 RXN589967:RXO589971 SHJ589967:SHK589971 SRF589967:SRG589971 TBB589967:TBC589971 TKX589967:TKY589971 TUT589967:TUU589971 UEP589967:UEQ589971 UOL589967:UOM589971 UYH589967:UYI589971 VID589967:VIE589971 VRZ589967:VSA589971 WBV589967:WBW589971 WLR589967:WLS589971 WVN589967:WVO589971 F655503:G655507 JB655503:JC655507 SX655503:SY655507 ACT655503:ACU655507 AMP655503:AMQ655507 AWL655503:AWM655507 BGH655503:BGI655507 BQD655503:BQE655507 BZZ655503:CAA655507 CJV655503:CJW655507 CTR655503:CTS655507 DDN655503:DDO655507 DNJ655503:DNK655507 DXF655503:DXG655507 EHB655503:EHC655507 EQX655503:EQY655507 FAT655503:FAU655507 FKP655503:FKQ655507 FUL655503:FUM655507 GEH655503:GEI655507 GOD655503:GOE655507 GXZ655503:GYA655507 HHV655503:HHW655507 HRR655503:HRS655507 IBN655503:IBO655507 ILJ655503:ILK655507 IVF655503:IVG655507 JFB655503:JFC655507 JOX655503:JOY655507 JYT655503:JYU655507 KIP655503:KIQ655507 KSL655503:KSM655507 LCH655503:LCI655507 LMD655503:LME655507 LVZ655503:LWA655507 MFV655503:MFW655507 MPR655503:MPS655507 MZN655503:MZO655507 NJJ655503:NJK655507 NTF655503:NTG655507 ODB655503:ODC655507 OMX655503:OMY655507 OWT655503:OWU655507 PGP655503:PGQ655507 PQL655503:PQM655507 QAH655503:QAI655507 QKD655503:QKE655507 QTZ655503:QUA655507 RDV655503:RDW655507 RNR655503:RNS655507 RXN655503:RXO655507 SHJ655503:SHK655507 SRF655503:SRG655507 TBB655503:TBC655507 TKX655503:TKY655507 TUT655503:TUU655507 UEP655503:UEQ655507 UOL655503:UOM655507 UYH655503:UYI655507 VID655503:VIE655507 VRZ655503:VSA655507 WBV655503:WBW655507 WLR655503:WLS655507 WVN655503:WVO655507 F721039:G721043 JB721039:JC721043 SX721039:SY721043 ACT721039:ACU721043 AMP721039:AMQ721043 AWL721039:AWM721043 BGH721039:BGI721043 BQD721039:BQE721043 BZZ721039:CAA721043 CJV721039:CJW721043 CTR721039:CTS721043 DDN721039:DDO721043 DNJ721039:DNK721043 DXF721039:DXG721043 EHB721039:EHC721043 EQX721039:EQY721043 FAT721039:FAU721043 FKP721039:FKQ721043 FUL721039:FUM721043 GEH721039:GEI721043 GOD721039:GOE721043 GXZ721039:GYA721043 HHV721039:HHW721043 HRR721039:HRS721043 IBN721039:IBO721043 ILJ721039:ILK721043 IVF721039:IVG721043 JFB721039:JFC721043 JOX721039:JOY721043 JYT721039:JYU721043 KIP721039:KIQ721043 KSL721039:KSM721043 LCH721039:LCI721043 LMD721039:LME721043 LVZ721039:LWA721043 MFV721039:MFW721043 MPR721039:MPS721043 MZN721039:MZO721043 NJJ721039:NJK721043 NTF721039:NTG721043 ODB721039:ODC721043 OMX721039:OMY721043 OWT721039:OWU721043 PGP721039:PGQ721043 PQL721039:PQM721043 QAH721039:QAI721043 QKD721039:QKE721043 QTZ721039:QUA721043 RDV721039:RDW721043 RNR721039:RNS721043 RXN721039:RXO721043 SHJ721039:SHK721043 SRF721039:SRG721043 TBB721039:TBC721043 TKX721039:TKY721043 TUT721039:TUU721043 UEP721039:UEQ721043 UOL721039:UOM721043 UYH721039:UYI721043 VID721039:VIE721043 VRZ721039:VSA721043 WBV721039:WBW721043 WLR721039:WLS721043 WVN721039:WVO721043 F786575:G786579 JB786575:JC786579 SX786575:SY786579 ACT786575:ACU786579 AMP786575:AMQ786579 AWL786575:AWM786579 BGH786575:BGI786579 BQD786575:BQE786579 BZZ786575:CAA786579 CJV786575:CJW786579 CTR786575:CTS786579 DDN786575:DDO786579 DNJ786575:DNK786579 DXF786575:DXG786579 EHB786575:EHC786579 EQX786575:EQY786579 FAT786575:FAU786579 FKP786575:FKQ786579 FUL786575:FUM786579 GEH786575:GEI786579 GOD786575:GOE786579 GXZ786575:GYA786579 HHV786575:HHW786579 HRR786575:HRS786579 IBN786575:IBO786579 ILJ786575:ILK786579 IVF786575:IVG786579 JFB786575:JFC786579 JOX786575:JOY786579 JYT786575:JYU786579 KIP786575:KIQ786579 KSL786575:KSM786579 LCH786575:LCI786579 LMD786575:LME786579 LVZ786575:LWA786579 MFV786575:MFW786579 MPR786575:MPS786579 MZN786575:MZO786579 NJJ786575:NJK786579 NTF786575:NTG786579 ODB786575:ODC786579 OMX786575:OMY786579 OWT786575:OWU786579 PGP786575:PGQ786579 PQL786575:PQM786579 QAH786575:QAI786579 QKD786575:QKE786579 QTZ786575:QUA786579 RDV786575:RDW786579 RNR786575:RNS786579 RXN786575:RXO786579 SHJ786575:SHK786579 SRF786575:SRG786579 TBB786575:TBC786579 TKX786575:TKY786579 TUT786575:TUU786579 UEP786575:UEQ786579 UOL786575:UOM786579 UYH786575:UYI786579 VID786575:VIE786579 VRZ786575:VSA786579 WBV786575:WBW786579 WLR786575:WLS786579 WVN786575:WVO786579 F852111:G852115 JB852111:JC852115 SX852111:SY852115 ACT852111:ACU852115 AMP852111:AMQ852115 AWL852111:AWM852115 BGH852111:BGI852115 BQD852111:BQE852115 BZZ852111:CAA852115 CJV852111:CJW852115 CTR852111:CTS852115 DDN852111:DDO852115 DNJ852111:DNK852115 DXF852111:DXG852115 EHB852111:EHC852115 EQX852111:EQY852115 FAT852111:FAU852115 FKP852111:FKQ852115 FUL852111:FUM852115 GEH852111:GEI852115 GOD852111:GOE852115 GXZ852111:GYA852115 HHV852111:HHW852115 HRR852111:HRS852115 IBN852111:IBO852115 ILJ852111:ILK852115 IVF852111:IVG852115 JFB852111:JFC852115 JOX852111:JOY852115 JYT852111:JYU852115 KIP852111:KIQ852115 KSL852111:KSM852115 LCH852111:LCI852115 LMD852111:LME852115 LVZ852111:LWA852115 MFV852111:MFW852115 MPR852111:MPS852115 MZN852111:MZO852115 NJJ852111:NJK852115 NTF852111:NTG852115 ODB852111:ODC852115 OMX852111:OMY852115 OWT852111:OWU852115 PGP852111:PGQ852115 PQL852111:PQM852115 QAH852111:QAI852115 QKD852111:QKE852115 QTZ852111:QUA852115 RDV852111:RDW852115 RNR852111:RNS852115 RXN852111:RXO852115 SHJ852111:SHK852115 SRF852111:SRG852115 TBB852111:TBC852115 TKX852111:TKY852115 TUT852111:TUU852115 UEP852111:UEQ852115 UOL852111:UOM852115 UYH852111:UYI852115 VID852111:VIE852115 VRZ852111:VSA852115 WBV852111:WBW852115 WLR852111:WLS852115 WVN852111:WVO852115 F917647:G917651 JB917647:JC917651 SX917647:SY917651 ACT917647:ACU917651 AMP917647:AMQ917651 AWL917647:AWM917651 BGH917647:BGI917651 BQD917647:BQE917651 BZZ917647:CAA917651 CJV917647:CJW917651 CTR917647:CTS917651 DDN917647:DDO917651 DNJ917647:DNK917651 DXF917647:DXG917651 EHB917647:EHC917651 EQX917647:EQY917651 FAT917647:FAU917651 FKP917647:FKQ917651 FUL917647:FUM917651 GEH917647:GEI917651 GOD917647:GOE917651 GXZ917647:GYA917651 HHV917647:HHW917651 HRR917647:HRS917651 IBN917647:IBO917651 ILJ917647:ILK917651 IVF917647:IVG917651 JFB917647:JFC917651 JOX917647:JOY917651 JYT917647:JYU917651 KIP917647:KIQ917651 KSL917647:KSM917651 LCH917647:LCI917651 LMD917647:LME917651 LVZ917647:LWA917651 MFV917647:MFW917651 MPR917647:MPS917651 MZN917647:MZO917651 NJJ917647:NJK917651 NTF917647:NTG917651 ODB917647:ODC917651 OMX917647:OMY917651 OWT917647:OWU917651 PGP917647:PGQ917651 PQL917647:PQM917651 QAH917647:QAI917651 QKD917647:QKE917651 QTZ917647:QUA917651 RDV917647:RDW917651 RNR917647:RNS917651 RXN917647:RXO917651 SHJ917647:SHK917651 SRF917647:SRG917651 TBB917647:TBC917651 TKX917647:TKY917651 TUT917647:TUU917651 UEP917647:UEQ917651 UOL917647:UOM917651 UYH917647:UYI917651 VID917647:VIE917651 VRZ917647:VSA917651 WBV917647:WBW917651 WLR917647:WLS917651 WVN917647:WVO917651 F983183:G983187 JB983183:JC983187 SX983183:SY983187 ACT983183:ACU983187 AMP983183:AMQ983187 AWL983183:AWM983187 BGH983183:BGI983187 BQD983183:BQE983187 BZZ983183:CAA983187 CJV983183:CJW983187 CTR983183:CTS983187 DDN983183:DDO983187 DNJ983183:DNK983187 DXF983183:DXG983187 EHB983183:EHC983187 EQX983183:EQY983187 FAT983183:FAU983187 FKP983183:FKQ983187 FUL983183:FUM983187 GEH983183:GEI983187 GOD983183:GOE983187 GXZ983183:GYA983187 HHV983183:HHW983187 HRR983183:HRS983187 IBN983183:IBO983187 ILJ983183:ILK983187 IVF983183:IVG983187 JFB983183:JFC983187 JOX983183:JOY983187 JYT983183:JYU983187 KIP983183:KIQ983187 KSL983183:KSM983187 LCH983183:LCI983187 LMD983183:LME983187 LVZ983183:LWA983187 MFV983183:MFW983187 MPR983183:MPS983187 MZN983183:MZO983187 NJJ983183:NJK983187 NTF983183:NTG983187 ODB983183:ODC983187 OMX983183:OMY983187 OWT983183:OWU983187 PGP983183:PGQ983187 PQL983183:PQM983187 QAH983183:QAI983187 QKD983183:QKE983187 QTZ983183:QUA983187 RDV983183:RDW983187 RNR983183:RNS983187 RXN983183:RXO983187 SHJ983183:SHK983187 SRF983183:SRG983187 TBB983183:TBC983187 TKX983183:TKY983187 TUT983183:TUU983187 UEP983183:UEQ983187 UOL983183:UOM983187 UYH983183:UYI983187 VID983183:VIE983187 VRZ983183:VSA983187 WBV983183:WBW983187 WLR983183:WLS983187 WVN983183:WVO983187 G69 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G65605 JC65605 SY65605 ACU65605 AMQ65605 AWM65605 BGI65605 BQE65605 CAA65605 CJW65605 CTS65605 DDO65605 DNK65605 DXG65605 EHC65605 EQY65605 FAU65605 FKQ65605 FUM65605 GEI65605 GOE65605 GYA65605 HHW65605 HRS65605 IBO65605 ILK65605 IVG65605 JFC65605 JOY65605 JYU65605 KIQ65605 KSM65605 LCI65605 LME65605 LWA65605 MFW65605 MPS65605 MZO65605 NJK65605 NTG65605 ODC65605 OMY65605 OWU65605 PGQ65605 PQM65605 QAI65605 QKE65605 QUA65605 RDW65605 RNS65605 RXO65605 SHK65605 SRG65605 TBC65605 TKY65605 TUU65605 UEQ65605 UOM65605 UYI65605 VIE65605 VSA65605 WBW65605 WLS65605 WVO65605 G131141 JC131141 SY131141 ACU131141 AMQ131141 AWM131141 BGI131141 BQE131141 CAA131141 CJW131141 CTS131141 DDO131141 DNK131141 DXG131141 EHC131141 EQY131141 FAU131141 FKQ131141 FUM131141 GEI131141 GOE131141 GYA131141 HHW131141 HRS131141 IBO131141 ILK131141 IVG131141 JFC131141 JOY131141 JYU131141 KIQ131141 KSM131141 LCI131141 LME131141 LWA131141 MFW131141 MPS131141 MZO131141 NJK131141 NTG131141 ODC131141 OMY131141 OWU131141 PGQ131141 PQM131141 QAI131141 QKE131141 QUA131141 RDW131141 RNS131141 RXO131141 SHK131141 SRG131141 TBC131141 TKY131141 TUU131141 UEQ131141 UOM131141 UYI131141 VIE131141 VSA131141 WBW131141 WLS131141 WVO131141 G196677 JC196677 SY196677 ACU196677 AMQ196677 AWM196677 BGI196677 BQE196677 CAA196677 CJW196677 CTS196677 DDO196677 DNK196677 DXG196677 EHC196677 EQY196677 FAU196677 FKQ196677 FUM196677 GEI196677 GOE196677 GYA196677 HHW196677 HRS196677 IBO196677 ILK196677 IVG196677 JFC196677 JOY196677 JYU196677 KIQ196677 KSM196677 LCI196677 LME196677 LWA196677 MFW196677 MPS196677 MZO196677 NJK196677 NTG196677 ODC196677 OMY196677 OWU196677 PGQ196677 PQM196677 QAI196677 QKE196677 QUA196677 RDW196677 RNS196677 RXO196677 SHK196677 SRG196677 TBC196677 TKY196677 TUU196677 UEQ196677 UOM196677 UYI196677 VIE196677 VSA196677 WBW196677 WLS196677 WVO196677 G262213 JC262213 SY262213 ACU262213 AMQ262213 AWM262213 BGI262213 BQE262213 CAA262213 CJW262213 CTS262213 DDO262213 DNK262213 DXG262213 EHC262213 EQY262213 FAU262213 FKQ262213 FUM262213 GEI262213 GOE262213 GYA262213 HHW262213 HRS262213 IBO262213 ILK262213 IVG262213 JFC262213 JOY262213 JYU262213 KIQ262213 KSM262213 LCI262213 LME262213 LWA262213 MFW262213 MPS262213 MZO262213 NJK262213 NTG262213 ODC262213 OMY262213 OWU262213 PGQ262213 PQM262213 QAI262213 QKE262213 QUA262213 RDW262213 RNS262213 RXO262213 SHK262213 SRG262213 TBC262213 TKY262213 TUU262213 UEQ262213 UOM262213 UYI262213 VIE262213 VSA262213 WBW262213 WLS262213 WVO262213 G327749 JC327749 SY327749 ACU327749 AMQ327749 AWM327749 BGI327749 BQE327749 CAA327749 CJW327749 CTS327749 DDO327749 DNK327749 DXG327749 EHC327749 EQY327749 FAU327749 FKQ327749 FUM327749 GEI327749 GOE327749 GYA327749 HHW327749 HRS327749 IBO327749 ILK327749 IVG327749 JFC327749 JOY327749 JYU327749 KIQ327749 KSM327749 LCI327749 LME327749 LWA327749 MFW327749 MPS327749 MZO327749 NJK327749 NTG327749 ODC327749 OMY327749 OWU327749 PGQ327749 PQM327749 QAI327749 QKE327749 QUA327749 RDW327749 RNS327749 RXO327749 SHK327749 SRG327749 TBC327749 TKY327749 TUU327749 UEQ327749 UOM327749 UYI327749 VIE327749 VSA327749 WBW327749 WLS327749 WVO327749 G393285 JC393285 SY393285 ACU393285 AMQ393285 AWM393285 BGI393285 BQE393285 CAA393285 CJW393285 CTS393285 DDO393285 DNK393285 DXG393285 EHC393285 EQY393285 FAU393285 FKQ393285 FUM393285 GEI393285 GOE393285 GYA393285 HHW393285 HRS393285 IBO393285 ILK393285 IVG393285 JFC393285 JOY393285 JYU393285 KIQ393285 KSM393285 LCI393285 LME393285 LWA393285 MFW393285 MPS393285 MZO393285 NJK393285 NTG393285 ODC393285 OMY393285 OWU393285 PGQ393285 PQM393285 QAI393285 QKE393285 QUA393285 RDW393285 RNS393285 RXO393285 SHK393285 SRG393285 TBC393285 TKY393285 TUU393285 UEQ393285 UOM393285 UYI393285 VIE393285 VSA393285 WBW393285 WLS393285 WVO393285 G458821 JC458821 SY458821 ACU458821 AMQ458821 AWM458821 BGI458821 BQE458821 CAA458821 CJW458821 CTS458821 DDO458821 DNK458821 DXG458821 EHC458821 EQY458821 FAU458821 FKQ458821 FUM458821 GEI458821 GOE458821 GYA458821 HHW458821 HRS458821 IBO458821 ILK458821 IVG458821 JFC458821 JOY458821 JYU458821 KIQ458821 KSM458821 LCI458821 LME458821 LWA458821 MFW458821 MPS458821 MZO458821 NJK458821 NTG458821 ODC458821 OMY458821 OWU458821 PGQ458821 PQM458821 QAI458821 QKE458821 QUA458821 RDW458821 RNS458821 RXO458821 SHK458821 SRG458821 TBC458821 TKY458821 TUU458821 UEQ458821 UOM458821 UYI458821 VIE458821 VSA458821 WBW458821 WLS458821 WVO458821 G524357 JC524357 SY524357 ACU524357 AMQ524357 AWM524357 BGI524357 BQE524357 CAA524357 CJW524357 CTS524357 DDO524357 DNK524357 DXG524357 EHC524357 EQY524357 FAU524357 FKQ524357 FUM524357 GEI524357 GOE524357 GYA524357 HHW524357 HRS524357 IBO524357 ILK524357 IVG524357 JFC524357 JOY524357 JYU524357 KIQ524357 KSM524357 LCI524357 LME524357 LWA524357 MFW524357 MPS524357 MZO524357 NJK524357 NTG524357 ODC524357 OMY524357 OWU524357 PGQ524357 PQM524357 QAI524357 QKE524357 QUA524357 RDW524357 RNS524357 RXO524357 SHK524357 SRG524357 TBC524357 TKY524357 TUU524357 UEQ524357 UOM524357 UYI524357 VIE524357 VSA524357 WBW524357 WLS524357 WVO524357 G589893 JC589893 SY589893 ACU589893 AMQ589893 AWM589893 BGI589893 BQE589893 CAA589893 CJW589893 CTS589893 DDO589893 DNK589893 DXG589893 EHC589893 EQY589893 FAU589893 FKQ589893 FUM589893 GEI589893 GOE589893 GYA589893 HHW589893 HRS589893 IBO589893 ILK589893 IVG589893 JFC589893 JOY589893 JYU589893 KIQ589893 KSM589893 LCI589893 LME589893 LWA589893 MFW589893 MPS589893 MZO589893 NJK589893 NTG589893 ODC589893 OMY589893 OWU589893 PGQ589893 PQM589893 QAI589893 QKE589893 QUA589893 RDW589893 RNS589893 RXO589893 SHK589893 SRG589893 TBC589893 TKY589893 TUU589893 UEQ589893 UOM589893 UYI589893 VIE589893 VSA589893 WBW589893 WLS589893 WVO589893 G655429 JC655429 SY655429 ACU655429 AMQ655429 AWM655429 BGI655429 BQE655429 CAA655429 CJW655429 CTS655429 DDO655429 DNK655429 DXG655429 EHC655429 EQY655429 FAU655429 FKQ655429 FUM655429 GEI655429 GOE655429 GYA655429 HHW655429 HRS655429 IBO655429 ILK655429 IVG655429 JFC655429 JOY655429 JYU655429 KIQ655429 KSM655429 LCI655429 LME655429 LWA655429 MFW655429 MPS655429 MZO655429 NJK655429 NTG655429 ODC655429 OMY655429 OWU655429 PGQ655429 PQM655429 QAI655429 QKE655429 QUA655429 RDW655429 RNS655429 RXO655429 SHK655429 SRG655429 TBC655429 TKY655429 TUU655429 UEQ655429 UOM655429 UYI655429 VIE655429 VSA655429 WBW655429 WLS655429 WVO655429 G720965 JC720965 SY720965 ACU720965 AMQ720965 AWM720965 BGI720965 BQE720965 CAA720965 CJW720965 CTS720965 DDO720965 DNK720965 DXG720965 EHC720965 EQY720965 FAU720965 FKQ720965 FUM720965 GEI720965 GOE720965 GYA720965 HHW720965 HRS720965 IBO720965 ILK720965 IVG720965 JFC720965 JOY720965 JYU720965 KIQ720965 KSM720965 LCI720965 LME720965 LWA720965 MFW720965 MPS720965 MZO720965 NJK720965 NTG720965 ODC720965 OMY720965 OWU720965 PGQ720965 PQM720965 QAI720965 QKE720965 QUA720965 RDW720965 RNS720965 RXO720965 SHK720965 SRG720965 TBC720965 TKY720965 TUU720965 UEQ720965 UOM720965 UYI720965 VIE720965 VSA720965 WBW720965 WLS720965 WVO720965 G786501 JC786501 SY786501 ACU786501 AMQ786501 AWM786501 BGI786501 BQE786501 CAA786501 CJW786501 CTS786501 DDO786501 DNK786501 DXG786501 EHC786501 EQY786501 FAU786501 FKQ786501 FUM786501 GEI786501 GOE786501 GYA786501 HHW786501 HRS786501 IBO786501 ILK786501 IVG786501 JFC786501 JOY786501 JYU786501 KIQ786501 KSM786501 LCI786501 LME786501 LWA786501 MFW786501 MPS786501 MZO786501 NJK786501 NTG786501 ODC786501 OMY786501 OWU786501 PGQ786501 PQM786501 QAI786501 QKE786501 QUA786501 RDW786501 RNS786501 RXO786501 SHK786501 SRG786501 TBC786501 TKY786501 TUU786501 UEQ786501 UOM786501 UYI786501 VIE786501 VSA786501 WBW786501 WLS786501 WVO786501 G852037 JC852037 SY852037 ACU852037 AMQ852037 AWM852037 BGI852037 BQE852037 CAA852037 CJW852037 CTS852037 DDO852037 DNK852037 DXG852037 EHC852037 EQY852037 FAU852037 FKQ852037 FUM852037 GEI852037 GOE852037 GYA852037 HHW852037 HRS852037 IBO852037 ILK852037 IVG852037 JFC852037 JOY852037 JYU852037 KIQ852037 KSM852037 LCI852037 LME852037 LWA852037 MFW852037 MPS852037 MZO852037 NJK852037 NTG852037 ODC852037 OMY852037 OWU852037 PGQ852037 PQM852037 QAI852037 QKE852037 QUA852037 RDW852037 RNS852037 RXO852037 SHK852037 SRG852037 TBC852037 TKY852037 TUU852037 UEQ852037 UOM852037 UYI852037 VIE852037 VSA852037 WBW852037 WLS852037 WVO852037 G917573 JC917573 SY917573 ACU917573 AMQ917573 AWM917573 BGI917573 BQE917573 CAA917573 CJW917573 CTS917573 DDO917573 DNK917573 DXG917573 EHC917573 EQY917573 FAU917573 FKQ917573 FUM917573 GEI917573 GOE917573 GYA917573 HHW917573 HRS917573 IBO917573 ILK917573 IVG917573 JFC917573 JOY917573 JYU917573 KIQ917573 KSM917573 LCI917573 LME917573 LWA917573 MFW917573 MPS917573 MZO917573 NJK917573 NTG917573 ODC917573 OMY917573 OWU917573 PGQ917573 PQM917573 QAI917573 QKE917573 QUA917573 RDW917573 RNS917573 RXO917573 SHK917573 SRG917573 TBC917573 TKY917573 TUU917573 UEQ917573 UOM917573 UYI917573 VIE917573 VSA917573 WBW917573 WLS917573 WVO917573 G983109 JC983109 SY983109 ACU983109 AMQ983109 AWM983109 BGI983109 BQE983109 CAA983109 CJW983109 CTS983109 DDO983109 DNK983109 DXG983109 EHC983109 EQY983109 FAU983109 FKQ983109 FUM983109 GEI983109 GOE983109 GYA983109 HHW983109 HRS983109 IBO983109 ILK983109 IVG983109 JFC983109 JOY983109 JYU983109 KIQ983109 KSM983109 LCI983109 LME983109 LWA983109 MFW983109 MPS983109 MZO983109 NJK983109 NTG983109 ODC983109 OMY983109 OWU983109 PGQ983109 PQM983109 QAI983109 QKE983109 QUA983109 RDW983109 RNS983109 RXO983109 SHK983109 SRG983109 TBC983109 TKY983109 TUU983109 UEQ983109 UOM983109 UYI983109 VIE983109 VSA983109 WBW983109 WLS983109 WVO983109 G73 JC73 SY73 ACU73 AMQ73 AWM73 BGI73 BQE73 CAA73 CJW73 CTS73 DDO73 DNK73 DXG73 EHC73 EQY73 FAU73 FKQ73 FUM73 GEI73 GOE73 GYA73 HHW73 HRS73 IBO73 ILK73 IVG73 JFC73 JOY73 JYU73 KIQ73 KSM73 LCI73 LME73 LWA73 MFW73 MPS73 MZO73 NJK73 NTG73 ODC73 OMY73 OWU73 PGQ73 PQM73 QAI73 QKE73 QUA73 RDW73 RNS73 RXO73 SHK73 SRG73 TBC73 TKY73 TUU73 UEQ73 UOM73 UYI73 VIE73 VSA73 WBW73 WLS73 WVO73 G65609 JC65609 SY65609 ACU65609 AMQ65609 AWM65609 BGI65609 BQE65609 CAA65609 CJW65609 CTS65609 DDO65609 DNK65609 DXG65609 EHC65609 EQY65609 FAU65609 FKQ65609 FUM65609 GEI65609 GOE65609 GYA65609 HHW65609 HRS65609 IBO65609 ILK65609 IVG65609 JFC65609 JOY65609 JYU65609 KIQ65609 KSM65609 LCI65609 LME65609 LWA65609 MFW65609 MPS65609 MZO65609 NJK65609 NTG65609 ODC65609 OMY65609 OWU65609 PGQ65609 PQM65609 QAI65609 QKE65609 QUA65609 RDW65609 RNS65609 RXO65609 SHK65609 SRG65609 TBC65609 TKY65609 TUU65609 UEQ65609 UOM65609 UYI65609 VIE65609 VSA65609 WBW65609 WLS65609 WVO65609 G131145 JC131145 SY131145 ACU131145 AMQ131145 AWM131145 BGI131145 BQE131145 CAA131145 CJW131145 CTS131145 DDO131145 DNK131145 DXG131145 EHC131145 EQY131145 FAU131145 FKQ131145 FUM131145 GEI131145 GOE131145 GYA131145 HHW131145 HRS131145 IBO131145 ILK131145 IVG131145 JFC131145 JOY131145 JYU131145 KIQ131145 KSM131145 LCI131145 LME131145 LWA131145 MFW131145 MPS131145 MZO131145 NJK131145 NTG131145 ODC131145 OMY131145 OWU131145 PGQ131145 PQM131145 QAI131145 QKE131145 QUA131145 RDW131145 RNS131145 RXO131145 SHK131145 SRG131145 TBC131145 TKY131145 TUU131145 UEQ131145 UOM131145 UYI131145 VIE131145 VSA131145 WBW131145 WLS131145 WVO131145 G196681 JC196681 SY196681 ACU196681 AMQ196681 AWM196681 BGI196681 BQE196681 CAA196681 CJW196681 CTS196681 DDO196681 DNK196681 DXG196681 EHC196681 EQY196681 FAU196681 FKQ196681 FUM196681 GEI196681 GOE196681 GYA196681 HHW196681 HRS196681 IBO196681 ILK196681 IVG196681 JFC196681 JOY196681 JYU196681 KIQ196681 KSM196681 LCI196681 LME196681 LWA196681 MFW196681 MPS196681 MZO196681 NJK196681 NTG196681 ODC196681 OMY196681 OWU196681 PGQ196681 PQM196681 QAI196681 QKE196681 QUA196681 RDW196681 RNS196681 RXO196681 SHK196681 SRG196681 TBC196681 TKY196681 TUU196681 UEQ196681 UOM196681 UYI196681 VIE196681 VSA196681 WBW196681 WLS196681 WVO196681 G262217 JC262217 SY262217 ACU262217 AMQ262217 AWM262217 BGI262217 BQE262217 CAA262217 CJW262217 CTS262217 DDO262217 DNK262217 DXG262217 EHC262217 EQY262217 FAU262217 FKQ262217 FUM262217 GEI262217 GOE262217 GYA262217 HHW262217 HRS262217 IBO262217 ILK262217 IVG262217 JFC262217 JOY262217 JYU262217 KIQ262217 KSM262217 LCI262217 LME262217 LWA262217 MFW262217 MPS262217 MZO262217 NJK262217 NTG262217 ODC262217 OMY262217 OWU262217 PGQ262217 PQM262217 QAI262217 QKE262217 QUA262217 RDW262217 RNS262217 RXO262217 SHK262217 SRG262217 TBC262217 TKY262217 TUU262217 UEQ262217 UOM262217 UYI262217 VIE262217 VSA262217 WBW262217 WLS262217 WVO262217 G327753 JC327753 SY327753 ACU327753 AMQ327753 AWM327753 BGI327753 BQE327753 CAA327753 CJW327753 CTS327753 DDO327753 DNK327753 DXG327753 EHC327753 EQY327753 FAU327753 FKQ327753 FUM327753 GEI327753 GOE327753 GYA327753 HHW327753 HRS327753 IBO327753 ILK327753 IVG327753 JFC327753 JOY327753 JYU327753 KIQ327753 KSM327753 LCI327753 LME327753 LWA327753 MFW327753 MPS327753 MZO327753 NJK327753 NTG327753 ODC327753 OMY327753 OWU327753 PGQ327753 PQM327753 QAI327753 QKE327753 QUA327753 RDW327753 RNS327753 RXO327753 SHK327753 SRG327753 TBC327753 TKY327753 TUU327753 UEQ327753 UOM327753 UYI327753 VIE327753 VSA327753 WBW327753 WLS327753 WVO327753 G393289 JC393289 SY393289 ACU393289 AMQ393289 AWM393289 BGI393289 BQE393289 CAA393289 CJW393289 CTS393289 DDO393289 DNK393289 DXG393289 EHC393289 EQY393289 FAU393289 FKQ393289 FUM393289 GEI393289 GOE393289 GYA393289 HHW393289 HRS393289 IBO393289 ILK393289 IVG393289 JFC393289 JOY393289 JYU393289 KIQ393289 KSM393289 LCI393289 LME393289 LWA393289 MFW393289 MPS393289 MZO393289 NJK393289 NTG393289 ODC393289 OMY393289 OWU393289 PGQ393289 PQM393289 QAI393289 QKE393289 QUA393289 RDW393289 RNS393289 RXO393289 SHK393289 SRG393289 TBC393289 TKY393289 TUU393289 UEQ393289 UOM393289 UYI393289 VIE393289 VSA393289 WBW393289 WLS393289 WVO393289 G458825 JC458825 SY458825 ACU458825 AMQ458825 AWM458825 BGI458825 BQE458825 CAA458825 CJW458825 CTS458825 DDO458825 DNK458825 DXG458825 EHC458825 EQY458825 FAU458825 FKQ458825 FUM458825 GEI458825 GOE458825 GYA458825 HHW458825 HRS458825 IBO458825 ILK458825 IVG458825 JFC458825 JOY458825 JYU458825 KIQ458825 KSM458825 LCI458825 LME458825 LWA458825 MFW458825 MPS458825 MZO458825 NJK458825 NTG458825 ODC458825 OMY458825 OWU458825 PGQ458825 PQM458825 QAI458825 QKE458825 QUA458825 RDW458825 RNS458825 RXO458825 SHK458825 SRG458825 TBC458825 TKY458825 TUU458825 UEQ458825 UOM458825 UYI458825 VIE458825 VSA458825 WBW458825 WLS458825 WVO458825 G524361 JC524361 SY524361 ACU524361 AMQ524361 AWM524361 BGI524361 BQE524361 CAA524361 CJW524361 CTS524361 DDO524361 DNK524361 DXG524361 EHC524361 EQY524361 FAU524361 FKQ524361 FUM524361 GEI524361 GOE524361 GYA524361 HHW524361 HRS524361 IBO524361 ILK524361 IVG524361 JFC524361 JOY524361 JYU524361 KIQ524361 KSM524361 LCI524361 LME524361 LWA524361 MFW524361 MPS524361 MZO524361 NJK524361 NTG524361 ODC524361 OMY524361 OWU524361 PGQ524361 PQM524361 QAI524361 QKE524361 QUA524361 RDW524361 RNS524361 RXO524361 SHK524361 SRG524361 TBC524361 TKY524361 TUU524361 UEQ524361 UOM524361 UYI524361 VIE524361 VSA524361 WBW524361 WLS524361 WVO524361 G589897 JC589897 SY589897 ACU589897 AMQ589897 AWM589897 BGI589897 BQE589897 CAA589897 CJW589897 CTS589897 DDO589897 DNK589897 DXG589897 EHC589897 EQY589897 FAU589897 FKQ589897 FUM589897 GEI589897 GOE589897 GYA589897 HHW589897 HRS589897 IBO589897 ILK589897 IVG589897 JFC589897 JOY589897 JYU589897 KIQ589897 KSM589897 LCI589897 LME589897 LWA589897 MFW589897 MPS589897 MZO589897 NJK589897 NTG589897 ODC589897 OMY589897 OWU589897 PGQ589897 PQM589897 QAI589897 QKE589897 QUA589897 RDW589897 RNS589897 RXO589897 SHK589897 SRG589897 TBC589897 TKY589897 TUU589897 UEQ589897 UOM589897 UYI589897 VIE589897 VSA589897 WBW589897 WLS589897 WVO589897 G655433 JC655433 SY655433 ACU655433 AMQ655433 AWM655433 BGI655433 BQE655433 CAA655433 CJW655433 CTS655433 DDO655433 DNK655433 DXG655433 EHC655433 EQY655433 FAU655433 FKQ655433 FUM655433 GEI655433 GOE655433 GYA655433 HHW655433 HRS655433 IBO655433 ILK655433 IVG655433 JFC655433 JOY655433 JYU655433 KIQ655433 KSM655433 LCI655433 LME655433 LWA655433 MFW655433 MPS655433 MZO655433 NJK655433 NTG655433 ODC655433 OMY655433 OWU655433 PGQ655433 PQM655433 QAI655433 QKE655433 QUA655433 RDW655433 RNS655433 RXO655433 SHK655433 SRG655433 TBC655433 TKY655433 TUU655433 UEQ655433 UOM655433 UYI655433 VIE655433 VSA655433 WBW655433 WLS655433 WVO655433 G720969 JC720969 SY720969 ACU720969 AMQ720969 AWM720969 BGI720969 BQE720969 CAA720969 CJW720969 CTS720969 DDO720969 DNK720969 DXG720969 EHC720969 EQY720969 FAU720969 FKQ720969 FUM720969 GEI720969 GOE720969 GYA720969 HHW720969 HRS720969 IBO720969 ILK720969 IVG720969 JFC720969 JOY720969 JYU720969 KIQ720969 KSM720969 LCI720969 LME720969 LWA720969 MFW720969 MPS720969 MZO720969 NJK720969 NTG720969 ODC720969 OMY720969 OWU720969 PGQ720969 PQM720969 QAI720969 QKE720969 QUA720969 RDW720969 RNS720969 RXO720969 SHK720969 SRG720969 TBC720969 TKY720969 TUU720969 UEQ720969 UOM720969 UYI720969 VIE720969 VSA720969 WBW720969 WLS720969 WVO720969 G786505 JC786505 SY786505 ACU786505 AMQ786505 AWM786505 BGI786505 BQE786505 CAA786505 CJW786505 CTS786505 DDO786505 DNK786505 DXG786505 EHC786505 EQY786505 FAU786505 FKQ786505 FUM786505 GEI786505 GOE786505 GYA786505 HHW786505 HRS786505 IBO786505 ILK786505 IVG786505 JFC786505 JOY786505 JYU786505 KIQ786505 KSM786505 LCI786505 LME786505 LWA786505 MFW786505 MPS786505 MZO786505 NJK786505 NTG786505 ODC786505 OMY786505 OWU786505 PGQ786505 PQM786505 QAI786505 QKE786505 QUA786505 RDW786505 RNS786505 RXO786505 SHK786505 SRG786505 TBC786505 TKY786505 TUU786505 UEQ786505 UOM786505 UYI786505 VIE786505 VSA786505 WBW786505 WLS786505 WVO786505 G852041 JC852041 SY852041 ACU852041 AMQ852041 AWM852041 BGI852041 BQE852041 CAA852041 CJW852041 CTS852041 DDO852041 DNK852041 DXG852041 EHC852041 EQY852041 FAU852041 FKQ852041 FUM852041 GEI852041 GOE852041 GYA852041 HHW852041 HRS852041 IBO852041 ILK852041 IVG852041 JFC852041 JOY852041 JYU852041 KIQ852041 KSM852041 LCI852041 LME852041 LWA852041 MFW852041 MPS852041 MZO852041 NJK852041 NTG852041 ODC852041 OMY852041 OWU852041 PGQ852041 PQM852041 QAI852041 QKE852041 QUA852041 RDW852041 RNS852041 RXO852041 SHK852041 SRG852041 TBC852041 TKY852041 TUU852041 UEQ852041 UOM852041 UYI852041 VIE852041 VSA852041 WBW852041 WLS852041 WVO852041 G917577 JC917577 SY917577 ACU917577 AMQ917577 AWM917577 BGI917577 BQE917577 CAA917577 CJW917577 CTS917577 DDO917577 DNK917577 DXG917577 EHC917577 EQY917577 FAU917577 FKQ917577 FUM917577 GEI917577 GOE917577 GYA917577 HHW917577 HRS917577 IBO917577 ILK917577 IVG917577 JFC917577 JOY917577 JYU917577 KIQ917577 KSM917577 LCI917577 LME917577 LWA917577 MFW917577 MPS917577 MZO917577 NJK917577 NTG917577 ODC917577 OMY917577 OWU917577 PGQ917577 PQM917577 QAI917577 QKE917577 QUA917577 RDW917577 RNS917577 RXO917577 SHK917577 SRG917577 TBC917577 TKY917577 TUU917577 UEQ917577 UOM917577 UYI917577 VIE917577 VSA917577 WBW917577 WLS917577 WVO917577 G983113 JC983113 SY983113 ACU983113 AMQ983113 AWM983113 BGI983113 BQE983113 CAA983113 CJW983113 CTS983113 DDO983113 DNK983113 DXG983113 EHC983113 EQY983113 FAU983113 FKQ983113 FUM983113 GEI983113 GOE983113 GYA983113 HHW983113 HRS983113 IBO983113 ILK983113 IVG983113 JFC983113 JOY983113 JYU983113 KIQ983113 KSM983113 LCI983113 LME983113 LWA983113 MFW983113 MPS983113 MZO983113 NJK983113 NTG983113 ODC983113 OMY983113 OWU983113 PGQ983113 PQM983113 QAI983113 QKE983113 QUA983113 RDW983113 RNS983113 RXO983113 SHK983113 SRG983113 TBC983113 TKY983113 TUU983113 UEQ983113 UOM983113 UYI983113 VIE983113 VSA983113 WBW983113 WLS983113 WVO983113 G77 JC77 SY77 ACU77 AMQ77 AWM77 BGI77 BQE77 CAA77 CJW77 CTS77 DDO77 DNK77 DXG77 EHC77 EQY77 FAU77 FKQ77 FUM77 GEI77 GOE77 GYA77 HHW77 HRS77 IBO77 ILK77 IVG77 JFC77 JOY77 JYU77 KIQ77 KSM77 LCI77 LME77 LWA77 MFW77 MPS77 MZO77 NJK77 NTG77 ODC77 OMY77 OWU77 PGQ77 PQM77 QAI77 QKE77 QUA77 RDW77 RNS77 RXO77 SHK77 SRG77 TBC77 TKY77 TUU77 UEQ77 UOM77 UYI77 VIE77 VSA77 WBW77 WLS77 WVO77 G65613 JC65613 SY65613 ACU65613 AMQ65613 AWM65613 BGI65613 BQE65613 CAA65613 CJW65613 CTS65613 DDO65613 DNK65613 DXG65613 EHC65613 EQY65613 FAU65613 FKQ65613 FUM65613 GEI65613 GOE65613 GYA65613 HHW65613 HRS65613 IBO65613 ILK65613 IVG65613 JFC65613 JOY65613 JYU65613 KIQ65613 KSM65613 LCI65613 LME65613 LWA65613 MFW65613 MPS65613 MZO65613 NJK65613 NTG65613 ODC65613 OMY65613 OWU65613 PGQ65613 PQM65613 QAI65613 QKE65613 QUA65613 RDW65613 RNS65613 RXO65613 SHK65613 SRG65613 TBC65613 TKY65613 TUU65613 UEQ65613 UOM65613 UYI65613 VIE65613 VSA65613 WBW65613 WLS65613 WVO65613 G131149 JC131149 SY131149 ACU131149 AMQ131149 AWM131149 BGI131149 BQE131149 CAA131149 CJW131149 CTS131149 DDO131149 DNK131149 DXG131149 EHC131149 EQY131149 FAU131149 FKQ131149 FUM131149 GEI131149 GOE131149 GYA131149 HHW131149 HRS131149 IBO131149 ILK131149 IVG131149 JFC131149 JOY131149 JYU131149 KIQ131149 KSM131149 LCI131149 LME131149 LWA131149 MFW131149 MPS131149 MZO131149 NJK131149 NTG131149 ODC131149 OMY131149 OWU131149 PGQ131149 PQM131149 QAI131149 QKE131149 QUA131149 RDW131149 RNS131149 RXO131149 SHK131149 SRG131149 TBC131149 TKY131149 TUU131149 UEQ131149 UOM131149 UYI131149 VIE131149 VSA131149 WBW131149 WLS131149 WVO131149 G196685 JC196685 SY196685 ACU196685 AMQ196685 AWM196685 BGI196685 BQE196685 CAA196685 CJW196685 CTS196685 DDO196685 DNK196685 DXG196685 EHC196685 EQY196685 FAU196685 FKQ196685 FUM196685 GEI196685 GOE196685 GYA196685 HHW196685 HRS196685 IBO196685 ILK196685 IVG196685 JFC196685 JOY196685 JYU196685 KIQ196685 KSM196685 LCI196685 LME196685 LWA196685 MFW196685 MPS196685 MZO196685 NJK196685 NTG196685 ODC196685 OMY196685 OWU196685 PGQ196685 PQM196685 QAI196685 QKE196685 QUA196685 RDW196685 RNS196685 RXO196685 SHK196685 SRG196685 TBC196685 TKY196685 TUU196685 UEQ196685 UOM196685 UYI196685 VIE196685 VSA196685 WBW196685 WLS196685 WVO196685 G262221 JC262221 SY262221 ACU262221 AMQ262221 AWM262221 BGI262221 BQE262221 CAA262221 CJW262221 CTS262221 DDO262221 DNK262221 DXG262221 EHC262221 EQY262221 FAU262221 FKQ262221 FUM262221 GEI262221 GOE262221 GYA262221 HHW262221 HRS262221 IBO262221 ILK262221 IVG262221 JFC262221 JOY262221 JYU262221 KIQ262221 KSM262221 LCI262221 LME262221 LWA262221 MFW262221 MPS262221 MZO262221 NJK262221 NTG262221 ODC262221 OMY262221 OWU262221 PGQ262221 PQM262221 QAI262221 QKE262221 QUA262221 RDW262221 RNS262221 RXO262221 SHK262221 SRG262221 TBC262221 TKY262221 TUU262221 UEQ262221 UOM262221 UYI262221 VIE262221 VSA262221 WBW262221 WLS262221 WVO262221 G327757 JC327757 SY327757 ACU327757 AMQ327757 AWM327757 BGI327757 BQE327757 CAA327757 CJW327757 CTS327757 DDO327757 DNK327757 DXG327757 EHC327757 EQY327757 FAU327757 FKQ327757 FUM327757 GEI327757 GOE327757 GYA327757 HHW327757 HRS327757 IBO327757 ILK327757 IVG327757 JFC327757 JOY327757 JYU327757 KIQ327757 KSM327757 LCI327757 LME327757 LWA327757 MFW327757 MPS327757 MZO327757 NJK327757 NTG327757 ODC327757 OMY327757 OWU327757 PGQ327757 PQM327757 QAI327757 QKE327757 QUA327757 RDW327757 RNS327757 RXO327757 SHK327757 SRG327757 TBC327757 TKY327757 TUU327757 UEQ327757 UOM327757 UYI327757 VIE327757 VSA327757 WBW327757 WLS327757 WVO327757 G393293 JC393293 SY393293 ACU393293 AMQ393293 AWM393293 BGI393293 BQE393293 CAA393293 CJW393293 CTS393293 DDO393293 DNK393293 DXG393293 EHC393293 EQY393293 FAU393293 FKQ393293 FUM393293 GEI393293 GOE393293 GYA393293 HHW393293 HRS393293 IBO393293 ILK393293 IVG393293 JFC393293 JOY393293 JYU393293 KIQ393293 KSM393293 LCI393293 LME393293 LWA393293 MFW393293 MPS393293 MZO393293 NJK393293 NTG393293 ODC393293 OMY393293 OWU393293 PGQ393293 PQM393293 QAI393293 QKE393293 QUA393293 RDW393293 RNS393293 RXO393293 SHK393293 SRG393293 TBC393293 TKY393293 TUU393293 UEQ393293 UOM393293 UYI393293 VIE393293 VSA393293 WBW393293 WLS393293 WVO393293 G458829 JC458829 SY458829 ACU458829 AMQ458829 AWM458829 BGI458829 BQE458829 CAA458829 CJW458829 CTS458829 DDO458829 DNK458829 DXG458829 EHC458829 EQY458829 FAU458829 FKQ458829 FUM458829 GEI458829 GOE458829 GYA458829 HHW458829 HRS458829 IBO458829 ILK458829 IVG458829 JFC458829 JOY458829 JYU458829 KIQ458829 KSM458829 LCI458829 LME458829 LWA458829 MFW458829 MPS458829 MZO458829 NJK458829 NTG458829 ODC458829 OMY458829 OWU458829 PGQ458829 PQM458829 QAI458829 QKE458829 QUA458829 RDW458829 RNS458829 RXO458829 SHK458829 SRG458829 TBC458829 TKY458829 TUU458829 UEQ458829 UOM458829 UYI458829 VIE458829 VSA458829 WBW458829 WLS458829 WVO458829 G524365 JC524365 SY524365 ACU524365 AMQ524365 AWM524365 BGI524365 BQE524365 CAA524365 CJW524365 CTS524365 DDO524365 DNK524365 DXG524365 EHC524365 EQY524365 FAU524365 FKQ524365 FUM524365 GEI524365 GOE524365 GYA524365 HHW524365 HRS524365 IBO524365 ILK524365 IVG524365 JFC524365 JOY524365 JYU524365 KIQ524365 KSM524365 LCI524365 LME524365 LWA524365 MFW524365 MPS524365 MZO524365 NJK524365 NTG524365 ODC524365 OMY524365 OWU524365 PGQ524365 PQM524365 QAI524365 QKE524365 QUA524365 RDW524365 RNS524365 RXO524365 SHK524365 SRG524365 TBC524365 TKY524365 TUU524365 UEQ524365 UOM524365 UYI524365 VIE524365 VSA524365 WBW524365 WLS524365 WVO524365 G589901 JC589901 SY589901 ACU589901 AMQ589901 AWM589901 BGI589901 BQE589901 CAA589901 CJW589901 CTS589901 DDO589901 DNK589901 DXG589901 EHC589901 EQY589901 FAU589901 FKQ589901 FUM589901 GEI589901 GOE589901 GYA589901 HHW589901 HRS589901 IBO589901 ILK589901 IVG589901 JFC589901 JOY589901 JYU589901 KIQ589901 KSM589901 LCI589901 LME589901 LWA589901 MFW589901 MPS589901 MZO589901 NJK589901 NTG589901 ODC589901 OMY589901 OWU589901 PGQ589901 PQM589901 QAI589901 QKE589901 QUA589901 RDW589901 RNS589901 RXO589901 SHK589901 SRG589901 TBC589901 TKY589901 TUU589901 UEQ589901 UOM589901 UYI589901 VIE589901 VSA589901 WBW589901 WLS589901 WVO589901 G655437 JC655437 SY655437 ACU655437 AMQ655437 AWM655437 BGI655437 BQE655437 CAA655437 CJW655437 CTS655437 DDO655437 DNK655437 DXG655437 EHC655437 EQY655437 FAU655437 FKQ655437 FUM655437 GEI655437 GOE655437 GYA655437 HHW655437 HRS655437 IBO655437 ILK655437 IVG655437 JFC655437 JOY655437 JYU655437 KIQ655437 KSM655437 LCI655437 LME655437 LWA655437 MFW655437 MPS655437 MZO655437 NJK655437 NTG655437 ODC655437 OMY655437 OWU655437 PGQ655437 PQM655437 QAI655437 QKE655437 QUA655437 RDW655437 RNS655437 RXO655437 SHK655437 SRG655437 TBC655437 TKY655437 TUU655437 UEQ655437 UOM655437 UYI655437 VIE655437 VSA655437 WBW655437 WLS655437 WVO655437 G720973 JC720973 SY720973 ACU720973 AMQ720973 AWM720973 BGI720973 BQE720973 CAA720973 CJW720973 CTS720973 DDO720973 DNK720973 DXG720973 EHC720973 EQY720973 FAU720973 FKQ720973 FUM720973 GEI720973 GOE720973 GYA720973 HHW720973 HRS720973 IBO720973 ILK720973 IVG720973 JFC720973 JOY720973 JYU720973 KIQ720973 KSM720973 LCI720973 LME720973 LWA720973 MFW720973 MPS720973 MZO720973 NJK720973 NTG720973 ODC720973 OMY720973 OWU720973 PGQ720973 PQM720973 QAI720973 QKE720973 QUA720973 RDW720973 RNS720973 RXO720973 SHK720973 SRG720973 TBC720973 TKY720973 TUU720973 UEQ720973 UOM720973 UYI720973 VIE720973 VSA720973 WBW720973 WLS720973 WVO720973 G786509 JC786509 SY786509 ACU786509 AMQ786509 AWM786509 BGI786509 BQE786509 CAA786509 CJW786509 CTS786509 DDO786509 DNK786509 DXG786509 EHC786509 EQY786509 FAU786509 FKQ786509 FUM786509 GEI786509 GOE786509 GYA786509 HHW786509 HRS786509 IBO786509 ILK786509 IVG786509 JFC786509 JOY786509 JYU786509 KIQ786509 KSM786509 LCI786509 LME786509 LWA786509 MFW786509 MPS786509 MZO786509 NJK786509 NTG786509 ODC786509 OMY786509 OWU786509 PGQ786509 PQM786509 QAI786509 QKE786509 QUA786509 RDW786509 RNS786509 RXO786509 SHK786509 SRG786509 TBC786509 TKY786509 TUU786509 UEQ786509 UOM786509 UYI786509 VIE786509 VSA786509 WBW786509 WLS786509 WVO786509 G852045 JC852045 SY852045 ACU852045 AMQ852045 AWM852045 BGI852045 BQE852045 CAA852045 CJW852045 CTS852045 DDO852045 DNK852045 DXG852045 EHC852045 EQY852045 FAU852045 FKQ852045 FUM852045 GEI852045 GOE852045 GYA852045 HHW852045 HRS852045 IBO852045 ILK852045 IVG852045 JFC852045 JOY852045 JYU852045 KIQ852045 KSM852045 LCI852045 LME852045 LWA852045 MFW852045 MPS852045 MZO852045 NJK852045 NTG852045 ODC852045 OMY852045 OWU852045 PGQ852045 PQM852045 QAI852045 QKE852045 QUA852045 RDW852045 RNS852045 RXO852045 SHK852045 SRG852045 TBC852045 TKY852045 TUU852045 UEQ852045 UOM852045 UYI852045 VIE852045 VSA852045 WBW852045 WLS852045 WVO852045 G917581 JC917581 SY917581 ACU917581 AMQ917581 AWM917581 BGI917581 BQE917581 CAA917581 CJW917581 CTS917581 DDO917581 DNK917581 DXG917581 EHC917581 EQY917581 FAU917581 FKQ917581 FUM917581 GEI917581 GOE917581 GYA917581 HHW917581 HRS917581 IBO917581 ILK917581 IVG917581 JFC917581 JOY917581 JYU917581 KIQ917581 KSM917581 LCI917581 LME917581 LWA917581 MFW917581 MPS917581 MZO917581 NJK917581 NTG917581 ODC917581 OMY917581 OWU917581 PGQ917581 PQM917581 QAI917581 QKE917581 QUA917581 RDW917581 RNS917581 RXO917581 SHK917581 SRG917581 TBC917581 TKY917581 TUU917581 UEQ917581 UOM917581 UYI917581 VIE917581 VSA917581 WBW917581 WLS917581 WVO917581 G983117 JC983117 SY983117 ACU983117 AMQ983117 AWM983117 BGI983117 BQE983117 CAA983117 CJW983117 CTS983117 DDO983117 DNK983117 DXG983117 EHC983117 EQY983117 FAU983117 FKQ983117 FUM983117 GEI983117 GOE983117 GYA983117 HHW983117 HRS983117 IBO983117 ILK983117 IVG983117 JFC983117 JOY983117 JYU983117 KIQ983117 KSM983117 LCI983117 LME983117 LWA983117 MFW983117 MPS983117 MZO983117 NJK983117 NTG983117 ODC983117 OMY983117 OWU983117 PGQ983117 PQM983117 QAI983117 QKE983117 QUA983117 RDW983117 RNS983117 RXO983117 SHK983117 SRG983117 TBC983117 TKY983117 TUU983117 UEQ983117 UOM983117 UYI983117 VIE983117 VSA983117 WBW983117 WLS983117 WVO983117 G81 JC81 SY81 ACU81 AMQ81 AWM81 BGI81 BQE81 CAA81 CJW81 CTS81 DDO81 DNK81 DXG81 EHC81 EQY81 FAU81 FKQ81 FUM81 GEI81 GOE81 GYA81 HHW81 HRS81 IBO81 ILK81 IVG81 JFC81 JOY81 JYU81 KIQ81 KSM81 LCI81 LME81 LWA81 MFW81 MPS81 MZO81 NJK81 NTG81 ODC81 OMY81 OWU81 PGQ81 PQM81 QAI81 QKE81 QUA81 RDW81 RNS81 RXO81 SHK81 SRG81 TBC81 TKY81 TUU81 UEQ81 UOM81 UYI81 VIE81 VSA81 WBW81 WLS81 WVO81 G65617 JC65617 SY65617 ACU65617 AMQ65617 AWM65617 BGI65617 BQE65617 CAA65617 CJW65617 CTS65617 DDO65617 DNK65617 DXG65617 EHC65617 EQY65617 FAU65617 FKQ65617 FUM65617 GEI65617 GOE65617 GYA65617 HHW65617 HRS65617 IBO65617 ILK65617 IVG65617 JFC65617 JOY65617 JYU65617 KIQ65617 KSM65617 LCI65617 LME65617 LWA65617 MFW65617 MPS65617 MZO65617 NJK65617 NTG65617 ODC65617 OMY65617 OWU65617 PGQ65617 PQM65617 QAI65617 QKE65617 QUA65617 RDW65617 RNS65617 RXO65617 SHK65617 SRG65617 TBC65617 TKY65617 TUU65617 UEQ65617 UOM65617 UYI65617 VIE65617 VSA65617 WBW65617 WLS65617 WVO65617 G131153 JC131153 SY131153 ACU131153 AMQ131153 AWM131153 BGI131153 BQE131153 CAA131153 CJW131153 CTS131153 DDO131153 DNK131153 DXG131153 EHC131153 EQY131153 FAU131153 FKQ131153 FUM131153 GEI131153 GOE131153 GYA131153 HHW131153 HRS131153 IBO131153 ILK131153 IVG131153 JFC131153 JOY131153 JYU131153 KIQ131153 KSM131153 LCI131153 LME131153 LWA131153 MFW131153 MPS131153 MZO131153 NJK131153 NTG131153 ODC131153 OMY131153 OWU131153 PGQ131153 PQM131153 QAI131153 QKE131153 QUA131153 RDW131153 RNS131153 RXO131153 SHK131153 SRG131153 TBC131153 TKY131153 TUU131153 UEQ131153 UOM131153 UYI131153 VIE131153 VSA131153 WBW131153 WLS131153 WVO131153 G196689 JC196689 SY196689 ACU196689 AMQ196689 AWM196689 BGI196689 BQE196689 CAA196689 CJW196689 CTS196689 DDO196689 DNK196689 DXG196689 EHC196689 EQY196689 FAU196689 FKQ196689 FUM196689 GEI196689 GOE196689 GYA196689 HHW196689 HRS196689 IBO196689 ILK196689 IVG196689 JFC196689 JOY196689 JYU196689 KIQ196689 KSM196689 LCI196689 LME196689 LWA196689 MFW196689 MPS196689 MZO196689 NJK196689 NTG196689 ODC196689 OMY196689 OWU196689 PGQ196689 PQM196689 QAI196689 QKE196689 QUA196689 RDW196689 RNS196689 RXO196689 SHK196689 SRG196689 TBC196689 TKY196689 TUU196689 UEQ196689 UOM196689 UYI196689 VIE196689 VSA196689 WBW196689 WLS196689 WVO196689 G262225 JC262225 SY262225 ACU262225 AMQ262225 AWM262225 BGI262225 BQE262225 CAA262225 CJW262225 CTS262225 DDO262225 DNK262225 DXG262225 EHC262225 EQY262225 FAU262225 FKQ262225 FUM262225 GEI262225 GOE262225 GYA262225 HHW262225 HRS262225 IBO262225 ILK262225 IVG262225 JFC262225 JOY262225 JYU262225 KIQ262225 KSM262225 LCI262225 LME262225 LWA262225 MFW262225 MPS262225 MZO262225 NJK262225 NTG262225 ODC262225 OMY262225 OWU262225 PGQ262225 PQM262225 QAI262225 QKE262225 QUA262225 RDW262225 RNS262225 RXO262225 SHK262225 SRG262225 TBC262225 TKY262225 TUU262225 UEQ262225 UOM262225 UYI262225 VIE262225 VSA262225 WBW262225 WLS262225 WVO262225 G327761 JC327761 SY327761 ACU327761 AMQ327761 AWM327761 BGI327761 BQE327761 CAA327761 CJW327761 CTS327761 DDO327761 DNK327761 DXG327761 EHC327761 EQY327761 FAU327761 FKQ327761 FUM327761 GEI327761 GOE327761 GYA327761 HHW327761 HRS327761 IBO327761 ILK327761 IVG327761 JFC327761 JOY327761 JYU327761 KIQ327761 KSM327761 LCI327761 LME327761 LWA327761 MFW327761 MPS327761 MZO327761 NJK327761 NTG327761 ODC327761 OMY327761 OWU327761 PGQ327761 PQM327761 QAI327761 QKE327761 QUA327761 RDW327761 RNS327761 RXO327761 SHK327761 SRG327761 TBC327761 TKY327761 TUU327761 UEQ327761 UOM327761 UYI327761 VIE327761 VSA327761 WBW327761 WLS327761 WVO327761 G393297 JC393297 SY393297 ACU393297 AMQ393297 AWM393297 BGI393297 BQE393297 CAA393297 CJW393297 CTS393297 DDO393297 DNK393297 DXG393297 EHC393297 EQY393297 FAU393297 FKQ393297 FUM393297 GEI393297 GOE393297 GYA393297 HHW393297 HRS393297 IBO393297 ILK393297 IVG393297 JFC393297 JOY393297 JYU393297 KIQ393297 KSM393297 LCI393297 LME393297 LWA393297 MFW393297 MPS393297 MZO393297 NJK393297 NTG393297 ODC393297 OMY393297 OWU393297 PGQ393297 PQM393297 QAI393297 QKE393297 QUA393297 RDW393297 RNS393297 RXO393297 SHK393297 SRG393297 TBC393297 TKY393297 TUU393297 UEQ393297 UOM393297 UYI393297 VIE393297 VSA393297 WBW393297 WLS393297 WVO393297 G458833 JC458833 SY458833 ACU458833 AMQ458833 AWM458833 BGI458833 BQE458833 CAA458833 CJW458833 CTS458833 DDO458833 DNK458833 DXG458833 EHC458833 EQY458833 FAU458833 FKQ458833 FUM458833 GEI458833 GOE458833 GYA458833 HHW458833 HRS458833 IBO458833 ILK458833 IVG458833 JFC458833 JOY458833 JYU458833 KIQ458833 KSM458833 LCI458833 LME458833 LWA458833 MFW458833 MPS458833 MZO458833 NJK458833 NTG458833 ODC458833 OMY458833 OWU458833 PGQ458833 PQM458833 QAI458833 QKE458833 QUA458833 RDW458833 RNS458833 RXO458833 SHK458833 SRG458833 TBC458833 TKY458833 TUU458833 UEQ458833 UOM458833 UYI458833 VIE458833 VSA458833 WBW458833 WLS458833 WVO458833 G524369 JC524369 SY524369 ACU524369 AMQ524369 AWM524369 BGI524369 BQE524369 CAA524369 CJW524369 CTS524369 DDO524369 DNK524369 DXG524369 EHC524369 EQY524369 FAU524369 FKQ524369 FUM524369 GEI524369 GOE524369 GYA524369 HHW524369 HRS524369 IBO524369 ILK524369 IVG524369 JFC524369 JOY524369 JYU524369 KIQ524369 KSM524369 LCI524369 LME524369 LWA524369 MFW524369 MPS524369 MZO524369 NJK524369 NTG524369 ODC524369 OMY524369 OWU524369 PGQ524369 PQM524369 QAI524369 QKE524369 QUA524369 RDW524369 RNS524369 RXO524369 SHK524369 SRG524369 TBC524369 TKY524369 TUU524369 UEQ524369 UOM524369 UYI524369 VIE524369 VSA524369 WBW524369 WLS524369 WVO524369 G589905 JC589905 SY589905 ACU589905 AMQ589905 AWM589905 BGI589905 BQE589905 CAA589905 CJW589905 CTS589905 DDO589905 DNK589905 DXG589905 EHC589905 EQY589905 FAU589905 FKQ589905 FUM589905 GEI589905 GOE589905 GYA589905 HHW589905 HRS589905 IBO589905 ILK589905 IVG589905 JFC589905 JOY589905 JYU589905 KIQ589905 KSM589905 LCI589905 LME589905 LWA589905 MFW589905 MPS589905 MZO589905 NJK589905 NTG589905 ODC589905 OMY589905 OWU589905 PGQ589905 PQM589905 QAI589905 QKE589905 QUA589905 RDW589905 RNS589905 RXO589905 SHK589905 SRG589905 TBC589905 TKY589905 TUU589905 UEQ589905 UOM589905 UYI589905 VIE589905 VSA589905 WBW589905 WLS589905 WVO589905 G655441 JC655441 SY655441 ACU655441 AMQ655441 AWM655441 BGI655441 BQE655441 CAA655441 CJW655441 CTS655441 DDO655441 DNK655441 DXG655441 EHC655441 EQY655441 FAU655441 FKQ655441 FUM655441 GEI655441 GOE655441 GYA655441 HHW655441 HRS655441 IBO655441 ILK655441 IVG655441 JFC655441 JOY655441 JYU655441 KIQ655441 KSM655441 LCI655441 LME655441 LWA655441 MFW655441 MPS655441 MZO655441 NJK655441 NTG655441 ODC655441 OMY655441 OWU655441 PGQ655441 PQM655441 QAI655441 QKE655441 QUA655441 RDW655441 RNS655441 RXO655441 SHK655441 SRG655441 TBC655441 TKY655441 TUU655441 UEQ655441 UOM655441 UYI655441 VIE655441 VSA655441 WBW655441 WLS655441 WVO655441 G720977 JC720977 SY720977 ACU720977 AMQ720977 AWM720977 BGI720977 BQE720977 CAA720977 CJW720977 CTS720977 DDO720977 DNK720977 DXG720977 EHC720977 EQY720977 FAU720977 FKQ720977 FUM720977 GEI720977 GOE720977 GYA720977 HHW720977 HRS720977 IBO720977 ILK720977 IVG720977 JFC720977 JOY720977 JYU720977 KIQ720977 KSM720977 LCI720977 LME720977 LWA720977 MFW720977 MPS720977 MZO720977 NJK720977 NTG720977 ODC720977 OMY720977 OWU720977 PGQ720977 PQM720977 QAI720977 QKE720977 QUA720977 RDW720977 RNS720977 RXO720977 SHK720977 SRG720977 TBC720977 TKY720977 TUU720977 UEQ720977 UOM720977 UYI720977 VIE720977 VSA720977 WBW720977 WLS720977 WVO720977 G786513 JC786513 SY786513 ACU786513 AMQ786513 AWM786513 BGI786513 BQE786513 CAA786513 CJW786513 CTS786513 DDO786513 DNK786513 DXG786513 EHC786513 EQY786513 FAU786513 FKQ786513 FUM786513 GEI786513 GOE786513 GYA786513 HHW786513 HRS786513 IBO786513 ILK786513 IVG786513 JFC786513 JOY786513 JYU786513 KIQ786513 KSM786513 LCI786513 LME786513 LWA786513 MFW786513 MPS786513 MZO786513 NJK786513 NTG786513 ODC786513 OMY786513 OWU786513 PGQ786513 PQM786513 QAI786513 QKE786513 QUA786513 RDW786513 RNS786513 RXO786513 SHK786513 SRG786513 TBC786513 TKY786513 TUU786513 UEQ786513 UOM786513 UYI786513 VIE786513 VSA786513 WBW786513 WLS786513 WVO786513 G852049 JC852049 SY852049 ACU852049 AMQ852049 AWM852049 BGI852049 BQE852049 CAA852049 CJW852049 CTS852049 DDO852049 DNK852049 DXG852049 EHC852049 EQY852049 FAU852049 FKQ852049 FUM852049 GEI852049 GOE852049 GYA852049 HHW852049 HRS852049 IBO852049 ILK852049 IVG852049 JFC852049 JOY852049 JYU852049 KIQ852049 KSM852049 LCI852049 LME852049 LWA852049 MFW852049 MPS852049 MZO852049 NJK852049 NTG852049 ODC852049 OMY852049 OWU852049 PGQ852049 PQM852049 QAI852049 QKE852049 QUA852049 RDW852049 RNS852049 RXO852049 SHK852049 SRG852049 TBC852049 TKY852049 TUU852049 UEQ852049 UOM852049 UYI852049 VIE852049 VSA852049 WBW852049 WLS852049 WVO852049 G917585 JC917585 SY917585 ACU917585 AMQ917585 AWM917585 BGI917585 BQE917585 CAA917585 CJW917585 CTS917585 DDO917585 DNK917585 DXG917585 EHC917585 EQY917585 FAU917585 FKQ917585 FUM917585 GEI917585 GOE917585 GYA917585 HHW917585 HRS917585 IBO917585 ILK917585 IVG917585 JFC917585 JOY917585 JYU917585 KIQ917585 KSM917585 LCI917585 LME917585 LWA917585 MFW917585 MPS917585 MZO917585 NJK917585 NTG917585 ODC917585 OMY917585 OWU917585 PGQ917585 PQM917585 QAI917585 QKE917585 QUA917585 RDW917585 RNS917585 RXO917585 SHK917585 SRG917585 TBC917585 TKY917585 TUU917585 UEQ917585 UOM917585 UYI917585 VIE917585 VSA917585 WBW917585 WLS917585 WVO917585 G983121 JC983121 SY983121 ACU983121 AMQ983121 AWM983121 BGI983121 BQE983121 CAA983121 CJW983121 CTS983121 DDO983121 DNK983121 DXG983121 EHC983121 EQY983121 FAU983121 FKQ983121 FUM983121 GEI983121 GOE983121 GYA983121 HHW983121 HRS983121 IBO983121 ILK983121 IVG983121 JFC983121 JOY983121 JYU983121 KIQ983121 KSM983121 LCI983121 LME983121 LWA983121 MFW983121 MPS983121 MZO983121 NJK983121 NTG983121 ODC983121 OMY983121 OWU983121 PGQ983121 PQM983121 QAI983121 QKE983121 QUA983121 RDW983121 RNS983121 RXO983121 SHK983121 SRG983121 TBC983121 TKY983121 TUU983121 UEQ983121 UOM983121 UYI983121 VIE983121 VSA983121 WBW983121 WLS983121 WVO983121 G85 JC85 SY85 ACU85 AMQ85 AWM85 BGI85 BQE85 CAA85 CJW85 CTS85 DDO85 DNK85 DXG85 EHC85 EQY85 FAU85 FKQ85 FUM85 GEI85 GOE85 GYA85 HHW85 HRS85 IBO85 ILK85 IVG85 JFC85 JOY85 JYU85 KIQ85 KSM85 LCI85 LME85 LWA85 MFW85 MPS85 MZO85 NJK85 NTG85 ODC85 OMY85 OWU85 PGQ85 PQM85 QAI85 QKE85 QUA85 RDW85 RNS85 RXO85 SHK85 SRG85 TBC85 TKY85 TUU85 UEQ85 UOM85 UYI85 VIE85 VSA85 WBW85 WLS85 WVO85 G65621 JC65621 SY65621 ACU65621 AMQ65621 AWM65621 BGI65621 BQE65621 CAA65621 CJW65621 CTS65621 DDO65621 DNK65621 DXG65621 EHC65621 EQY65621 FAU65621 FKQ65621 FUM65621 GEI65621 GOE65621 GYA65621 HHW65621 HRS65621 IBO65621 ILK65621 IVG65621 JFC65621 JOY65621 JYU65621 KIQ65621 KSM65621 LCI65621 LME65621 LWA65621 MFW65621 MPS65621 MZO65621 NJK65621 NTG65621 ODC65621 OMY65621 OWU65621 PGQ65621 PQM65621 QAI65621 QKE65621 QUA65621 RDW65621 RNS65621 RXO65621 SHK65621 SRG65621 TBC65621 TKY65621 TUU65621 UEQ65621 UOM65621 UYI65621 VIE65621 VSA65621 WBW65621 WLS65621 WVO65621 G131157 JC131157 SY131157 ACU131157 AMQ131157 AWM131157 BGI131157 BQE131157 CAA131157 CJW131157 CTS131157 DDO131157 DNK131157 DXG131157 EHC131157 EQY131157 FAU131157 FKQ131157 FUM131157 GEI131157 GOE131157 GYA131157 HHW131157 HRS131157 IBO131157 ILK131157 IVG131157 JFC131157 JOY131157 JYU131157 KIQ131157 KSM131157 LCI131157 LME131157 LWA131157 MFW131157 MPS131157 MZO131157 NJK131157 NTG131157 ODC131157 OMY131157 OWU131157 PGQ131157 PQM131157 QAI131157 QKE131157 QUA131157 RDW131157 RNS131157 RXO131157 SHK131157 SRG131157 TBC131157 TKY131157 TUU131157 UEQ131157 UOM131157 UYI131157 VIE131157 VSA131157 WBW131157 WLS131157 WVO131157 G196693 JC196693 SY196693 ACU196693 AMQ196693 AWM196693 BGI196693 BQE196693 CAA196693 CJW196693 CTS196693 DDO196693 DNK196693 DXG196693 EHC196693 EQY196693 FAU196693 FKQ196693 FUM196693 GEI196693 GOE196693 GYA196693 HHW196693 HRS196693 IBO196693 ILK196693 IVG196693 JFC196693 JOY196693 JYU196693 KIQ196693 KSM196693 LCI196693 LME196693 LWA196693 MFW196693 MPS196693 MZO196693 NJK196693 NTG196693 ODC196693 OMY196693 OWU196693 PGQ196693 PQM196693 QAI196693 QKE196693 QUA196693 RDW196693 RNS196693 RXO196693 SHK196693 SRG196693 TBC196693 TKY196693 TUU196693 UEQ196693 UOM196693 UYI196693 VIE196693 VSA196693 WBW196693 WLS196693 WVO196693 G262229 JC262229 SY262229 ACU262229 AMQ262229 AWM262229 BGI262229 BQE262229 CAA262229 CJW262229 CTS262229 DDO262229 DNK262229 DXG262229 EHC262229 EQY262229 FAU262229 FKQ262229 FUM262229 GEI262229 GOE262229 GYA262229 HHW262229 HRS262229 IBO262229 ILK262229 IVG262229 JFC262229 JOY262229 JYU262229 KIQ262229 KSM262229 LCI262229 LME262229 LWA262229 MFW262229 MPS262229 MZO262229 NJK262229 NTG262229 ODC262229 OMY262229 OWU262229 PGQ262229 PQM262229 QAI262229 QKE262229 QUA262229 RDW262229 RNS262229 RXO262229 SHK262229 SRG262229 TBC262229 TKY262229 TUU262229 UEQ262229 UOM262229 UYI262229 VIE262229 VSA262229 WBW262229 WLS262229 WVO262229 G327765 JC327765 SY327765 ACU327765 AMQ327765 AWM327765 BGI327765 BQE327765 CAA327765 CJW327765 CTS327765 DDO327765 DNK327765 DXG327765 EHC327765 EQY327765 FAU327765 FKQ327765 FUM327765 GEI327765 GOE327765 GYA327765 HHW327765 HRS327765 IBO327765 ILK327765 IVG327765 JFC327765 JOY327765 JYU327765 KIQ327765 KSM327765 LCI327765 LME327765 LWA327765 MFW327765 MPS327765 MZO327765 NJK327765 NTG327765 ODC327765 OMY327765 OWU327765 PGQ327765 PQM327765 QAI327765 QKE327765 QUA327765 RDW327765 RNS327765 RXO327765 SHK327765 SRG327765 TBC327765 TKY327765 TUU327765 UEQ327765 UOM327765 UYI327765 VIE327765 VSA327765 WBW327765 WLS327765 WVO327765 G393301 JC393301 SY393301 ACU393301 AMQ393301 AWM393301 BGI393301 BQE393301 CAA393301 CJW393301 CTS393301 DDO393301 DNK393301 DXG393301 EHC393301 EQY393301 FAU393301 FKQ393301 FUM393301 GEI393301 GOE393301 GYA393301 HHW393301 HRS393301 IBO393301 ILK393301 IVG393301 JFC393301 JOY393301 JYU393301 KIQ393301 KSM393301 LCI393301 LME393301 LWA393301 MFW393301 MPS393301 MZO393301 NJK393301 NTG393301 ODC393301 OMY393301 OWU393301 PGQ393301 PQM393301 QAI393301 QKE393301 QUA393301 RDW393301 RNS393301 RXO393301 SHK393301 SRG393301 TBC393301 TKY393301 TUU393301 UEQ393301 UOM393301 UYI393301 VIE393301 VSA393301 WBW393301 WLS393301 WVO393301 G458837 JC458837 SY458837 ACU458837 AMQ458837 AWM458837 BGI458837 BQE458837 CAA458837 CJW458837 CTS458837 DDO458837 DNK458837 DXG458837 EHC458837 EQY458837 FAU458837 FKQ458837 FUM458837 GEI458837 GOE458837 GYA458837 HHW458837 HRS458837 IBO458837 ILK458837 IVG458837 JFC458837 JOY458837 JYU458837 KIQ458837 KSM458837 LCI458837 LME458837 LWA458837 MFW458837 MPS458837 MZO458837 NJK458837 NTG458837 ODC458837 OMY458837 OWU458837 PGQ458837 PQM458837 QAI458837 QKE458837 QUA458837 RDW458837 RNS458837 RXO458837 SHK458837 SRG458837 TBC458837 TKY458837 TUU458837 UEQ458837 UOM458837 UYI458837 VIE458837 VSA458837 WBW458837 WLS458837 WVO458837 G524373 JC524373 SY524373 ACU524373 AMQ524373 AWM524373 BGI524373 BQE524373 CAA524373 CJW524373 CTS524373 DDO524373 DNK524373 DXG524373 EHC524373 EQY524373 FAU524373 FKQ524373 FUM524373 GEI524373 GOE524373 GYA524373 HHW524373 HRS524373 IBO524373 ILK524373 IVG524373 JFC524373 JOY524373 JYU524373 KIQ524373 KSM524373 LCI524373 LME524373 LWA524373 MFW524373 MPS524373 MZO524373 NJK524373 NTG524373 ODC524373 OMY524373 OWU524373 PGQ524373 PQM524373 QAI524373 QKE524373 QUA524373 RDW524373 RNS524373 RXO524373 SHK524373 SRG524373 TBC524373 TKY524373 TUU524373 UEQ524373 UOM524373 UYI524373 VIE524373 VSA524373 WBW524373 WLS524373 WVO524373 G589909 JC589909 SY589909 ACU589909 AMQ589909 AWM589909 BGI589909 BQE589909 CAA589909 CJW589909 CTS589909 DDO589909 DNK589909 DXG589909 EHC589909 EQY589909 FAU589909 FKQ589909 FUM589909 GEI589909 GOE589909 GYA589909 HHW589909 HRS589909 IBO589909 ILK589909 IVG589909 JFC589909 JOY589909 JYU589909 KIQ589909 KSM589909 LCI589909 LME589909 LWA589909 MFW589909 MPS589909 MZO589909 NJK589909 NTG589909 ODC589909 OMY589909 OWU589909 PGQ589909 PQM589909 QAI589909 QKE589909 QUA589909 RDW589909 RNS589909 RXO589909 SHK589909 SRG589909 TBC589909 TKY589909 TUU589909 UEQ589909 UOM589909 UYI589909 VIE589909 VSA589909 WBW589909 WLS589909 WVO589909 G655445 JC655445 SY655445 ACU655445 AMQ655445 AWM655445 BGI655445 BQE655445 CAA655445 CJW655445 CTS655445 DDO655445 DNK655445 DXG655445 EHC655445 EQY655445 FAU655445 FKQ655445 FUM655445 GEI655445 GOE655445 GYA655445 HHW655445 HRS655445 IBO655445 ILK655445 IVG655445 JFC655445 JOY655445 JYU655445 KIQ655445 KSM655445 LCI655445 LME655445 LWA655445 MFW655445 MPS655445 MZO655445 NJK655445 NTG655445 ODC655445 OMY655445 OWU655445 PGQ655445 PQM655445 QAI655445 QKE655445 QUA655445 RDW655445 RNS655445 RXO655445 SHK655445 SRG655445 TBC655445 TKY655445 TUU655445 UEQ655445 UOM655445 UYI655445 VIE655445 VSA655445 WBW655445 WLS655445 WVO655445 G720981 JC720981 SY720981 ACU720981 AMQ720981 AWM720981 BGI720981 BQE720981 CAA720981 CJW720981 CTS720981 DDO720981 DNK720981 DXG720981 EHC720981 EQY720981 FAU720981 FKQ720981 FUM720981 GEI720981 GOE720981 GYA720981 HHW720981 HRS720981 IBO720981 ILK720981 IVG720981 JFC720981 JOY720981 JYU720981 KIQ720981 KSM720981 LCI720981 LME720981 LWA720981 MFW720981 MPS720981 MZO720981 NJK720981 NTG720981 ODC720981 OMY720981 OWU720981 PGQ720981 PQM720981 QAI720981 QKE720981 QUA720981 RDW720981 RNS720981 RXO720981 SHK720981 SRG720981 TBC720981 TKY720981 TUU720981 UEQ720981 UOM720981 UYI720981 VIE720981 VSA720981 WBW720981 WLS720981 WVO720981 G786517 JC786517 SY786517 ACU786517 AMQ786517 AWM786517 BGI786517 BQE786517 CAA786517 CJW786517 CTS786517 DDO786517 DNK786517 DXG786517 EHC786517 EQY786517 FAU786517 FKQ786517 FUM786517 GEI786517 GOE786517 GYA786517 HHW786517 HRS786517 IBO786517 ILK786517 IVG786517 JFC786517 JOY786517 JYU786517 KIQ786517 KSM786517 LCI786517 LME786517 LWA786517 MFW786517 MPS786517 MZO786517 NJK786517 NTG786517 ODC786517 OMY786517 OWU786517 PGQ786517 PQM786517 QAI786517 QKE786517 QUA786517 RDW786517 RNS786517 RXO786517 SHK786517 SRG786517 TBC786517 TKY786517 TUU786517 UEQ786517 UOM786517 UYI786517 VIE786517 VSA786517 WBW786517 WLS786517 WVO786517 G852053 JC852053 SY852053 ACU852053 AMQ852053 AWM852053 BGI852053 BQE852053 CAA852053 CJW852053 CTS852053 DDO852053 DNK852053 DXG852053 EHC852053 EQY852053 FAU852053 FKQ852053 FUM852053 GEI852053 GOE852053 GYA852053 HHW852053 HRS852053 IBO852053 ILK852053 IVG852053 JFC852053 JOY852053 JYU852053 KIQ852053 KSM852053 LCI852053 LME852053 LWA852053 MFW852053 MPS852053 MZO852053 NJK852053 NTG852053 ODC852053 OMY852053 OWU852053 PGQ852053 PQM852053 QAI852053 QKE852053 QUA852053 RDW852053 RNS852053 RXO852053 SHK852053 SRG852053 TBC852053 TKY852053 TUU852053 UEQ852053 UOM852053 UYI852053 VIE852053 VSA852053 WBW852053 WLS852053 WVO852053 G917589 JC917589 SY917589 ACU917589 AMQ917589 AWM917589 BGI917589 BQE917589 CAA917589 CJW917589 CTS917589 DDO917589 DNK917589 DXG917589 EHC917589 EQY917589 FAU917589 FKQ917589 FUM917589 GEI917589 GOE917589 GYA917589 HHW917589 HRS917589 IBO917589 ILK917589 IVG917589 JFC917589 JOY917589 JYU917589 KIQ917589 KSM917589 LCI917589 LME917589 LWA917589 MFW917589 MPS917589 MZO917589 NJK917589 NTG917589 ODC917589 OMY917589 OWU917589 PGQ917589 PQM917589 QAI917589 QKE917589 QUA917589 RDW917589 RNS917589 RXO917589 SHK917589 SRG917589 TBC917589 TKY917589 TUU917589 UEQ917589 UOM917589 UYI917589 VIE917589 VSA917589 WBW917589 WLS917589 WVO917589 G983125 JC983125 SY983125 ACU983125 AMQ983125 AWM983125 BGI983125 BQE983125 CAA983125 CJW983125 CTS983125 DDO983125 DNK983125 DXG983125 EHC983125 EQY983125 FAU983125 FKQ983125 FUM983125 GEI983125 GOE983125 GYA983125 HHW983125 HRS983125 IBO983125 ILK983125 IVG983125 JFC983125 JOY983125 JYU983125 KIQ983125 KSM983125 LCI983125 LME983125 LWA983125 MFW983125 MPS983125 MZO983125 NJK983125 NTG983125 ODC983125 OMY983125 OWU983125 PGQ983125 PQM983125 QAI983125 QKE983125 QUA983125 RDW983125 RNS983125 RXO983125 SHK983125 SRG983125 TBC983125 TKY983125 TUU983125 UEQ983125 UOM983125 UYI983125 VIE983125 VSA983125 WBW983125 WLS983125 WVO983125 G116:I137 JC116:JE137 SY116:TA137 ACU116:ACW137 AMQ116:AMS137 AWM116:AWO137 BGI116:BGK137 BQE116:BQG137 CAA116:CAC137 CJW116:CJY137 CTS116:CTU137 DDO116:DDQ137 DNK116:DNM137 DXG116:DXI137 EHC116:EHE137 EQY116:ERA137 FAU116:FAW137 FKQ116:FKS137 FUM116:FUO137 GEI116:GEK137 GOE116:GOG137 GYA116:GYC137 HHW116:HHY137 HRS116:HRU137 IBO116:IBQ137 ILK116:ILM137 IVG116:IVI137 JFC116:JFE137 JOY116:JPA137 JYU116:JYW137 KIQ116:KIS137 KSM116:KSO137 LCI116:LCK137 LME116:LMG137 LWA116:LWC137 MFW116:MFY137 MPS116:MPU137 MZO116:MZQ137 NJK116:NJM137 NTG116:NTI137 ODC116:ODE137 OMY116:ONA137 OWU116:OWW137 PGQ116:PGS137 PQM116:PQO137 QAI116:QAK137 QKE116:QKG137 QUA116:QUC137 RDW116:RDY137 RNS116:RNU137 RXO116:RXQ137 SHK116:SHM137 SRG116:SRI137 TBC116:TBE137 TKY116:TLA137 TUU116:TUW137 UEQ116:UES137 UOM116:UOO137 UYI116:UYK137 VIE116:VIG137 VSA116:VSC137 WBW116:WBY137 WLS116:WLU137 WVO116:WVQ137 G65652:I65673 JC65652:JE65673 SY65652:TA65673 ACU65652:ACW65673 AMQ65652:AMS65673 AWM65652:AWO65673 BGI65652:BGK65673 BQE65652:BQG65673 CAA65652:CAC65673 CJW65652:CJY65673 CTS65652:CTU65673 DDO65652:DDQ65673 DNK65652:DNM65673 DXG65652:DXI65673 EHC65652:EHE65673 EQY65652:ERA65673 FAU65652:FAW65673 FKQ65652:FKS65673 FUM65652:FUO65673 GEI65652:GEK65673 GOE65652:GOG65673 GYA65652:GYC65673 HHW65652:HHY65673 HRS65652:HRU65673 IBO65652:IBQ65673 ILK65652:ILM65673 IVG65652:IVI65673 JFC65652:JFE65673 JOY65652:JPA65673 JYU65652:JYW65673 KIQ65652:KIS65673 KSM65652:KSO65673 LCI65652:LCK65673 LME65652:LMG65673 LWA65652:LWC65673 MFW65652:MFY65673 MPS65652:MPU65673 MZO65652:MZQ65673 NJK65652:NJM65673 NTG65652:NTI65673 ODC65652:ODE65673 OMY65652:ONA65673 OWU65652:OWW65673 PGQ65652:PGS65673 PQM65652:PQO65673 QAI65652:QAK65673 QKE65652:QKG65673 QUA65652:QUC65673 RDW65652:RDY65673 RNS65652:RNU65673 RXO65652:RXQ65673 SHK65652:SHM65673 SRG65652:SRI65673 TBC65652:TBE65673 TKY65652:TLA65673 TUU65652:TUW65673 UEQ65652:UES65673 UOM65652:UOO65673 UYI65652:UYK65673 VIE65652:VIG65673 VSA65652:VSC65673 WBW65652:WBY65673 WLS65652:WLU65673 WVO65652:WVQ65673 G131188:I131209 JC131188:JE131209 SY131188:TA131209 ACU131188:ACW131209 AMQ131188:AMS131209 AWM131188:AWO131209 BGI131188:BGK131209 BQE131188:BQG131209 CAA131188:CAC131209 CJW131188:CJY131209 CTS131188:CTU131209 DDO131188:DDQ131209 DNK131188:DNM131209 DXG131188:DXI131209 EHC131188:EHE131209 EQY131188:ERA131209 FAU131188:FAW131209 FKQ131188:FKS131209 FUM131188:FUO131209 GEI131188:GEK131209 GOE131188:GOG131209 GYA131188:GYC131209 HHW131188:HHY131209 HRS131188:HRU131209 IBO131188:IBQ131209 ILK131188:ILM131209 IVG131188:IVI131209 JFC131188:JFE131209 JOY131188:JPA131209 JYU131188:JYW131209 KIQ131188:KIS131209 KSM131188:KSO131209 LCI131188:LCK131209 LME131188:LMG131209 LWA131188:LWC131209 MFW131188:MFY131209 MPS131188:MPU131209 MZO131188:MZQ131209 NJK131188:NJM131209 NTG131188:NTI131209 ODC131188:ODE131209 OMY131188:ONA131209 OWU131188:OWW131209 PGQ131188:PGS131209 PQM131188:PQO131209 QAI131188:QAK131209 QKE131188:QKG131209 QUA131188:QUC131209 RDW131188:RDY131209 RNS131188:RNU131209 RXO131188:RXQ131209 SHK131188:SHM131209 SRG131188:SRI131209 TBC131188:TBE131209 TKY131188:TLA131209 TUU131188:TUW131209 UEQ131188:UES131209 UOM131188:UOO131209 UYI131188:UYK131209 VIE131188:VIG131209 VSA131188:VSC131209 WBW131188:WBY131209 WLS131188:WLU131209 WVO131188:WVQ131209 G196724:I196745 JC196724:JE196745 SY196724:TA196745 ACU196724:ACW196745 AMQ196724:AMS196745 AWM196724:AWO196745 BGI196724:BGK196745 BQE196724:BQG196745 CAA196724:CAC196745 CJW196724:CJY196745 CTS196724:CTU196745 DDO196724:DDQ196745 DNK196724:DNM196745 DXG196724:DXI196745 EHC196724:EHE196745 EQY196724:ERA196745 FAU196724:FAW196745 FKQ196724:FKS196745 FUM196724:FUO196745 GEI196724:GEK196745 GOE196724:GOG196745 GYA196724:GYC196745 HHW196724:HHY196745 HRS196724:HRU196745 IBO196724:IBQ196745 ILK196724:ILM196745 IVG196724:IVI196745 JFC196724:JFE196745 JOY196724:JPA196745 JYU196724:JYW196745 KIQ196724:KIS196745 KSM196724:KSO196745 LCI196724:LCK196745 LME196724:LMG196745 LWA196724:LWC196745 MFW196724:MFY196745 MPS196724:MPU196745 MZO196724:MZQ196745 NJK196724:NJM196745 NTG196724:NTI196745 ODC196724:ODE196745 OMY196724:ONA196745 OWU196724:OWW196745 PGQ196724:PGS196745 PQM196724:PQO196745 QAI196724:QAK196745 QKE196724:QKG196745 QUA196724:QUC196745 RDW196724:RDY196745 RNS196724:RNU196745 RXO196724:RXQ196745 SHK196724:SHM196745 SRG196724:SRI196745 TBC196724:TBE196745 TKY196724:TLA196745 TUU196724:TUW196745 UEQ196724:UES196745 UOM196724:UOO196745 UYI196724:UYK196745 VIE196724:VIG196745 VSA196724:VSC196745 WBW196724:WBY196745 WLS196724:WLU196745 WVO196724:WVQ196745 G262260:I262281 JC262260:JE262281 SY262260:TA262281 ACU262260:ACW262281 AMQ262260:AMS262281 AWM262260:AWO262281 BGI262260:BGK262281 BQE262260:BQG262281 CAA262260:CAC262281 CJW262260:CJY262281 CTS262260:CTU262281 DDO262260:DDQ262281 DNK262260:DNM262281 DXG262260:DXI262281 EHC262260:EHE262281 EQY262260:ERA262281 FAU262260:FAW262281 FKQ262260:FKS262281 FUM262260:FUO262281 GEI262260:GEK262281 GOE262260:GOG262281 GYA262260:GYC262281 HHW262260:HHY262281 HRS262260:HRU262281 IBO262260:IBQ262281 ILK262260:ILM262281 IVG262260:IVI262281 JFC262260:JFE262281 JOY262260:JPA262281 JYU262260:JYW262281 KIQ262260:KIS262281 KSM262260:KSO262281 LCI262260:LCK262281 LME262260:LMG262281 LWA262260:LWC262281 MFW262260:MFY262281 MPS262260:MPU262281 MZO262260:MZQ262281 NJK262260:NJM262281 NTG262260:NTI262281 ODC262260:ODE262281 OMY262260:ONA262281 OWU262260:OWW262281 PGQ262260:PGS262281 PQM262260:PQO262281 QAI262260:QAK262281 QKE262260:QKG262281 QUA262260:QUC262281 RDW262260:RDY262281 RNS262260:RNU262281 RXO262260:RXQ262281 SHK262260:SHM262281 SRG262260:SRI262281 TBC262260:TBE262281 TKY262260:TLA262281 TUU262260:TUW262281 UEQ262260:UES262281 UOM262260:UOO262281 UYI262260:UYK262281 VIE262260:VIG262281 VSA262260:VSC262281 WBW262260:WBY262281 WLS262260:WLU262281 WVO262260:WVQ262281 G327796:I327817 JC327796:JE327817 SY327796:TA327817 ACU327796:ACW327817 AMQ327796:AMS327817 AWM327796:AWO327817 BGI327796:BGK327817 BQE327796:BQG327817 CAA327796:CAC327817 CJW327796:CJY327817 CTS327796:CTU327817 DDO327796:DDQ327817 DNK327796:DNM327817 DXG327796:DXI327817 EHC327796:EHE327817 EQY327796:ERA327817 FAU327796:FAW327817 FKQ327796:FKS327817 FUM327796:FUO327817 GEI327796:GEK327817 GOE327796:GOG327817 GYA327796:GYC327817 HHW327796:HHY327817 HRS327796:HRU327817 IBO327796:IBQ327817 ILK327796:ILM327817 IVG327796:IVI327817 JFC327796:JFE327817 JOY327796:JPA327817 JYU327796:JYW327817 KIQ327796:KIS327817 KSM327796:KSO327817 LCI327796:LCK327817 LME327796:LMG327817 LWA327796:LWC327817 MFW327796:MFY327817 MPS327796:MPU327817 MZO327796:MZQ327817 NJK327796:NJM327817 NTG327796:NTI327817 ODC327796:ODE327817 OMY327796:ONA327817 OWU327796:OWW327817 PGQ327796:PGS327817 PQM327796:PQO327817 QAI327796:QAK327817 QKE327796:QKG327817 QUA327796:QUC327817 RDW327796:RDY327817 RNS327796:RNU327817 RXO327796:RXQ327817 SHK327796:SHM327817 SRG327796:SRI327817 TBC327796:TBE327817 TKY327796:TLA327817 TUU327796:TUW327817 UEQ327796:UES327817 UOM327796:UOO327817 UYI327796:UYK327817 VIE327796:VIG327817 VSA327796:VSC327817 WBW327796:WBY327817 WLS327796:WLU327817 WVO327796:WVQ327817 G393332:I393353 JC393332:JE393353 SY393332:TA393353 ACU393332:ACW393353 AMQ393332:AMS393353 AWM393332:AWO393353 BGI393332:BGK393353 BQE393332:BQG393353 CAA393332:CAC393353 CJW393332:CJY393353 CTS393332:CTU393353 DDO393332:DDQ393353 DNK393332:DNM393353 DXG393332:DXI393353 EHC393332:EHE393353 EQY393332:ERA393353 FAU393332:FAW393353 FKQ393332:FKS393353 FUM393332:FUO393353 GEI393332:GEK393353 GOE393332:GOG393353 GYA393332:GYC393353 HHW393332:HHY393353 HRS393332:HRU393353 IBO393332:IBQ393353 ILK393332:ILM393353 IVG393332:IVI393353 JFC393332:JFE393353 JOY393332:JPA393353 JYU393332:JYW393353 KIQ393332:KIS393353 KSM393332:KSO393353 LCI393332:LCK393353 LME393332:LMG393353 LWA393332:LWC393353 MFW393332:MFY393353 MPS393332:MPU393353 MZO393332:MZQ393353 NJK393332:NJM393353 NTG393332:NTI393353 ODC393332:ODE393353 OMY393332:ONA393353 OWU393332:OWW393353 PGQ393332:PGS393353 PQM393332:PQO393353 QAI393332:QAK393353 QKE393332:QKG393353 QUA393332:QUC393353 RDW393332:RDY393353 RNS393332:RNU393353 RXO393332:RXQ393353 SHK393332:SHM393353 SRG393332:SRI393353 TBC393332:TBE393353 TKY393332:TLA393353 TUU393332:TUW393353 UEQ393332:UES393353 UOM393332:UOO393353 UYI393332:UYK393353 VIE393332:VIG393353 VSA393332:VSC393353 WBW393332:WBY393353 WLS393332:WLU393353 WVO393332:WVQ393353 G458868:I458889 JC458868:JE458889 SY458868:TA458889 ACU458868:ACW458889 AMQ458868:AMS458889 AWM458868:AWO458889 BGI458868:BGK458889 BQE458868:BQG458889 CAA458868:CAC458889 CJW458868:CJY458889 CTS458868:CTU458889 DDO458868:DDQ458889 DNK458868:DNM458889 DXG458868:DXI458889 EHC458868:EHE458889 EQY458868:ERA458889 FAU458868:FAW458889 FKQ458868:FKS458889 FUM458868:FUO458889 GEI458868:GEK458889 GOE458868:GOG458889 GYA458868:GYC458889 HHW458868:HHY458889 HRS458868:HRU458889 IBO458868:IBQ458889 ILK458868:ILM458889 IVG458868:IVI458889 JFC458868:JFE458889 JOY458868:JPA458889 JYU458868:JYW458889 KIQ458868:KIS458889 KSM458868:KSO458889 LCI458868:LCK458889 LME458868:LMG458889 LWA458868:LWC458889 MFW458868:MFY458889 MPS458868:MPU458889 MZO458868:MZQ458889 NJK458868:NJM458889 NTG458868:NTI458889 ODC458868:ODE458889 OMY458868:ONA458889 OWU458868:OWW458889 PGQ458868:PGS458889 PQM458868:PQO458889 QAI458868:QAK458889 QKE458868:QKG458889 QUA458868:QUC458889 RDW458868:RDY458889 RNS458868:RNU458889 RXO458868:RXQ458889 SHK458868:SHM458889 SRG458868:SRI458889 TBC458868:TBE458889 TKY458868:TLA458889 TUU458868:TUW458889 UEQ458868:UES458889 UOM458868:UOO458889 UYI458868:UYK458889 VIE458868:VIG458889 VSA458868:VSC458889 WBW458868:WBY458889 WLS458868:WLU458889 WVO458868:WVQ458889 G524404:I524425 JC524404:JE524425 SY524404:TA524425 ACU524404:ACW524425 AMQ524404:AMS524425 AWM524404:AWO524425 BGI524404:BGK524425 BQE524404:BQG524425 CAA524404:CAC524425 CJW524404:CJY524425 CTS524404:CTU524425 DDO524404:DDQ524425 DNK524404:DNM524425 DXG524404:DXI524425 EHC524404:EHE524425 EQY524404:ERA524425 FAU524404:FAW524425 FKQ524404:FKS524425 FUM524404:FUO524425 GEI524404:GEK524425 GOE524404:GOG524425 GYA524404:GYC524425 HHW524404:HHY524425 HRS524404:HRU524425 IBO524404:IBQ524425 ILK524404:ILM524425 IVG524404:IVI524425 JFC524404:JFE524425 JOY524404:JPA524425 JYU524404:JYW524425 KIQ524404:KIS524425 KSM524404:KSO524425 LCI524404:LCK524425 LME524404:LMG524425 LWA524404:LWC524425 MFW524404:MFY524425 MPS524404:MPU524425 MZO524404:MZQ524425 NJK524404:NJM524425 NTG524404:NTI524425 ODC524404:ODE524425 OMY524404:ONA524425 OWU524404:OWW524425 PGQ524404:PGS524425 PQM524404:PQO524425 QAI524404:QAK524425 QKE524404:QKG524425 QUA524404:QUC524425 RDW524404:RDY524425 RNS524404:RNU524425 RXO524404:RXQ524425 SHK524404:SHM524425 SRG524404:SRI524425 TBC524404:TBE524425 TKY524404:TLA524425 TUU524404:TUW524425 UEQ524404:UES524425 UOM524404:UOO524425 UYI524404:UYK524425 VIE524404:VIG524425 VSA524404:VSC524425 WBW524404:WBY524425 WLS524404:WLU524425 WVO524404:WVQ524425 G589940:I589961 JC589940:JE589961 SY589940:TA589961 ACU589940:ACW589961 AMQ589940:AMS589961 AWM589940:AWO589961 BGI589940:BGK589961 BQE589940:BQG589961 CAA589940:CAC589961 CJW589940:CJY589961 CTS589940:CTU589961 DDO589940:DDQ589961 DNK589940:DNM589961 DXG589940:DXI589961 EHC589940:EHE589961 EQY589940:ERA589961 FAU589940:FAW589961 FKQ589940:FKS589961 FUM589940:FUO589961 GEI589940:GEK589961 GOE589940:GOG589961 GYA589940:GYC589961 HHW589940:HHY589961 HRS589940:HRU589961 IBO589940:IBQ589961 ILK589940:ILM589961 IVG589940:IVI589961 JFC589940:JFE589961 JOY589940:JPA589961 JYU589940:JYW589961 KIQ589940:KIS589961 KSM589940:KSO589961 LCI589940:LCK589961 LME589940:LMG589961 LWA589940:LWC589961 MFW589940:MFY589961 MPS589940:MPU589961 MZO589940:MZQ589961 NJK589940:NJM589961 NTG589940:NTI589961 ODC589940:ODE589961 OMY589940:ONA589961 OWU589940:OWW589961 PGQ589940:PGS589961 PQM589940:PQO589961 QAI589940:QAK589961 QKE589940:QKG589961 QUA589940:QUC589961 RDW589940:RDY589961 RNS589940:RNU589961 RXO589940:RXQ589961 SHK589940:SHM589961 SRG589940:SRI589961 TBC589940:TBE589961 TKY589940:TLA589961 TUU589940:TUW589961 UEQ589940:UES589961 UOM589940:UOO589961 UYI589940:UYK589961 VIE589940:VIG589961 VSA589940:VSC589961 WBW589940:WBY589961 WLS589940:WLU589961 WVO589940:WVQ589961 G655476:I655497 JC655476:JE655497 SY655476:TA655497 ACU655476:ACW655497 AMQ655476:AMS655497 AWM655476:AWO655497 BGI655476:BGK655497 BQE655476:BQG655497 CAA655476:CAC655497 CJW655476:CJY655497 CTS655476:CTU655497 DDO655476:DDQ655497 DNK655476:DNM655497 DXG655476:DXI655497 EHC655476:EHE655497 EQY655476:ERA655497 FAU655476:FAW655497 FKQ655476:FKS655497 FUM655476:FUO655497 GEI655476:GEK655497 GOE655476:GOG655497 GYA655476:GYC655497 HHW655476:HHY655497 HRS655476:HRU655497 IBO655476:IBQ655497 ILK655476:ILM655497 IVG655476:IVI655497 JFC655476:JFE655497 JOY655476:JPA655497 JYU655476:JYW655497 KIQ655476:KIS655497 KSM655476:KSO655497 LCI655476:LCK655497 LME655476:LMG655497 LWA655476:LWC655497 MFW655476:MFY655497 MPS655476:MPU655497 MZO655476:MZQ655497 NJK655476:NJM655497 NTG655476:NTI655497 ODC655476:ODE655497 OMY655476:ONA655497 OWU655476:OWW655497 PGQ655476:PGS655497 PQM655476:PQO655497 QAI655476:QAK655497 QKE655476:QKG655497 QUA655476:QUC655497 RDW655476:RDY655497 RNS655476:RNU655497 RXO655476:RXQ655497 SHK655476:SHM655497 SRG655476:SRI655497 TBC655476:TBE655497 TKY655476:TLA655497 TUU655476:TUW655497 UEQ655476:UES655497 UOM655476:UOO655497 UYI655476:UYK655497 VIE655476:VIG655497 VSA655476:VSC655497 WBW655476:WBY655497 WLS655476:WLU655497 WVO655476:WVQ655497 G721012:I721033 JC721012:JE721033 SY721012:TA721033 ACU721012:ACW721033 AMQ721012:AMS721033 AWM721012:AWO721033 BGI721012:BGK721033 BQE721012:BQG721033 CAA721012:CAC721033 CJW721012:CJY721033 CTS721012:CTU721033 DDO721012:DDQ721033 DNK721012:DNM721033 DXG721012:DXI721033 EHC721012:EHE721033 EQY721012:ERA721033 FAU721012:FAW721033 FKQ721012:FKS721033 FUM721012:FUO721033 GEI721012:GEK721033 GOE721012:GOG721033 GYA721012:GYC721033 HHW721012:HHY721033 HRS721012:HRU721033 IBO721012:IBQ721033 ILK721012:ILM721033 IVG721012:IVI721033 JFC721012:JFE721033 JOY721012:JPA721033 JYU721012:JYW721033 KIQ721012:KIS721033 KSM721012:KSO721033 LCI721012:LCK721033 LME721012:LMG721033 LWA721012:LWC721033 MFW721012:MFY721033 MPS721012:MPU721033 MZO721012:MZQ721033 NJK721012:NJM721033 NTG721012:NTI721033 ODC721012:ODE721033 OMY721012:ONA721033 OWU721012:OWW721033 PGQ721012:PGS721033 PQM721012:PQO721033 QAI721012:QAK721033 QKE721012:QKG721033 QUA721012:QUC721033 RDW721012:RDY721033 RNS721012:RNU721033 RXO721012:RXQ721033 SHK721012:SHM721033 SRG721012:SRI721033 TBC721012:TBE721033 TKY721012:TLA721033 TUU721012:TUW721033 UEQ721012:UES721033 UOM721012:UOO721033 UYI721012:UYK721033 VIE721012:VIG721033 VSA721012:VSC721033 WBW721012:WBY721033 WLS721012:WLU721033 WVO721012:WVQ721033 G786548:I786569 JC786548:JE786569 SY786548:TA786569 ACU786548:ACW786569 AMQ786548:AMS786569 AWM786548:AWO786569 BGI786548:BGK786569 BQE786548:BQG786569 CAA786548:CAC786569 CJW786548:CJY786569 CTS786548:CTU786569 DDO786548:DDQ786569 DNK786548:DNM786569 DXG786548:DXI786569 EHC786548:EHE786569 EQY786548:ERA786569 FAU786548:FAW786569 FKQ786548:FKS786569 FUM786548:FUO786569 GEI786548:GEK786569 GOE786548:GOG786569 GYA786548:GYC786569 HHW786548:HHY786569 HRS786548:HRU786569 IBO786548:IBQ786569 ILK786548:ILM786569 IVG786548:IVI786569 JFC786548:JFE786569 JOY786548:JPA786569 JYU786548:JYW786569 KIQ786548:KIS786569 KSM786548:KSO786569 LCI786548:LCK786569 LME786548:LMG786569 LWA786548:LWC786569 MFW786548:MFY786569 MPS786548:MPU786569 MZO786548:MZQ786569 NJK786548:NJM786569 NTG786548:NTI786569 ODC786548:ODE786569 OMY786548:ONA786569 OWU786548:OWW786569 PGQ786548:PGS786569 PQM786548:PQO786569 QAI786548:QAK786569 QKE786548:QKG786569 QUA786548:QUC786569 RDW786548:RDY786569 RNS786548:RNU786569 RXO786548:RXQ786569 SHK786548:SHM786569 SRG786548:SRI786569 TBC786548:TBE786569 TKY786548:TLA786569 TUU786548:TUW786569 UEQ786548:UES786569 UOM786548:UOO786569 UYI786548:UYK786569 VIE786548:VIG786569 VSA786548:VSC786569 WBW786548:WBY786569 WLS786548:WLU786569 WVO786548:WVQ786569 G852084:I852105 JC852084:JE852105 SY852084:TA852105 ACU852084:ACW852105 AMQ852084:AMS852105 AWM852084:AWO852105 BGI852084:BGK852105 BQE852084:BQG852105 CAA852084:CAC852105 CJW852084:CJY852105 CTS852084:CTU852105 DDO852084:DDQ852105 DNK852084:DNM852105 DXG852084:DXI852105 EHC852084:EHE852105 EQY852084:ERA852105 FAU852084:FAW852105 FKQ852084:FKS852105 FUM852084:FUO852105 GEI852084:GEK852105 GOE852084:GOG852105 GYA852084:GYC852105 HHW852084:HHY852105 HRS852084:HRU852105 IBO852084:IBQ852105 ILK852084:ILM852105 IVG852084:IVI852105 JFC852084:JFE852105 JOY852084:JPA852105 JYU852084:JYW852105 KIQ852084:KIS852105 KSM852084:KSO852105 LCI852084:LCK852105 LME852084:LMG852105 LWA852084:LWC852105 MFW852084:MFY852105 MPS852084:MPU852105 MZO852084:MZQ852105 NJK852084:NJM852105 NTG852084:NTI852105 ODC852084:ODE852105 OMY852084:ONA852105 OWU852084:OWW852105 PGQ852084:PGS852105 PQM852084:PQO852105 QAI852084:QAK852105 QKE852084:QKG852105 QUA852084:QUC852105 RDW852084:RDY852105 RNS852084:RNU852105 RXO852084:RXQ852105 SHK852084:SHM852105 SRG852084:SRI852105 TBC852084:TBE852105 TKY852084:TLA852105 TUU852084:TUW852105 UEQ852084:UES852105 UOM852084:UOO852105 UYI852084:UYK852105 VIE852084:VIG852105 VSA852084:VSC852105 WBW852084:WBY852105 WLS852084:WLU852105 WVO852084:WVQ852105 G917620:I917641 JC917620:JE917641 SY917620:TA917641 ACU917620:ACW917641 AMQ917620:AMS917641 AWM917620:AWO917641 BGI917620:BGK917641 BQE917620:BQG917641 CAA917620:CAC917641 CJW917620:CJY917641 CTS917620:CTU917641 DDO917620:DDQ917641 DNK917620:DNM917641 DXG917620:DXI917641 EHC917620:EHE917641 EQY917620:ERA917641 FAU917620:FAW917641 FKQ917620:FKS917641 FUM917620:FUO917641 GEI917620:GEK917641 GOE917620:GOG917641 GYA917620:GYC917641 HHW917620:HHY917641 HRS917620:HRU917641 IBO917620:IBQ917641 ILK917620:ILM917641 IVG917620:IVI917641 JFC917620:JFE917641 JOY917620:JPA917641 JYU917620:JYW917641 KIQ917620:KIS917641 KSM917620:KSO917641 LCI917620:LCK917641 LME917620:LMG917641 LWA917620:LWC917641 MFW917620:MFY917641 MPS917620:MPU917641 MZO917620:MZQ917641 NJK917620:NJM917641 NTG917620:NTI917641 ODC917620:ODE917641 OMY917620:ONA917641 OWU917620:OWW917641 PGQ917620:PGS917641 PQM917620:PQO917641 QAI917620:QAK917641 QKE917620:QKG917641 QUA917620:QUC917641 RDW917620:RDY917641 RNS917620:RNU917641 RXO917620:RXQ917641 SHK917620:SHM917641 SRG917620:SRI917641 TBC917620:TBE917641 TKY917620:TLA917641 TUU917620:TUW917641 UEQ917620:UES917641 UOM917620:UOO917641 UYI917620:UYK917641 VIE917620:VIG917641 VSA917620:VSC917641 WBW917620:WBY917641 WLS917620:WLU917641 WVO917620:WVQ917641 G983156:I983177 JC983156:JE983177 SY983156:TA983177 ACU983156:ACW983177 AMQ983156:AMS983177 AWM983156:AWO983177 BGI983156:BGK983177 BQE983156:BQG983177 CAA983156:CAC983177 CJW983156:CJY983177 CTS983156:CTU983177 DDO983156:DDQ983177 DNK983156:DNM983177 DXG983156:DXI983177 EHC983156:EHE983177 EQY983156:ERA983177 FAU983156:FAW983177 FKQ983156:FKS983177 FUM983156:FUO983177 GEI983156:GEK983177 GOE983156:GOG983177 GYA983156:GYC983177 HHW983156:HHY983177 HRS983156:HRU983177 IBO983156:IBQ983177 ILK983156:ILM983177 IVG983156:IVI983177 JFC983156:JFE983177 JOY983156:JPA983177 JYU983156:JYW983177 KIQ983156:KIS983177 KSM983156:KSO983177 LCI983156:LCK983177 LME983156:LMG983177 LWA983156:LWC983177 MFW983156:MFY983177 MPS983156:MPU983177 MZO983156:MZQ983177 NJK983156:NJM983177 NTG983156:NTI983177 ODC983156:ODE983177 OMY983156:ONA983177 OWU983156:OWW983177 PGQ983156:PGS983177 PQM983156:PQO983177 QAI983156:QAK983177 QKE983156:QKG983177 QUA983156:QUC983177 RDW983156:RDY983177 RNS983156:RNU983177 RXO983156:RXQ983177 SHK983156:SHM983177 SRG983156:SRI983177 TBC983156:TBE983177 TKY983156:TLA983177 TUU983156:TUW983177 UEQ983156:UES983177 UOM983156:UOO983177 UYI983156:UYK983177 VIE983156:VIG983177 VSA983156:VSC983177 WBW983156:WBY983177 WLS983156:WLU983177 WVO983156:WVQ983177 G101 JC101 SY101 ACU101 AMQ101 AWM101 BGI101 BQE101 CAA101 CJW101 CTS101 DDO101 DNK101 DXG101 EHC101 EQY101 FAU101 FKQ101 FUM101 GEI101 GOE101 GYA101 HHW101 HRS101 IBO101 ILK101 IVG101 JFC101 JOY101 JYU101 KIQ101 KSM101 LCI101 LME101 LWA101 MFW101 MPS101 MZO101 NJK101 NTG101 ODC101 OMY101 OWU101 PGQ101 PQM101 QAI101 QKE101 QUA101 RDW101 RNS101 RXO101 SHK101 SRG101 TBC101 TKY101 TUU101 UEQ101 UOM101 UYI101 VIE101 VSA101 WBW101 WLS101 WVO101 G65637 JC65637 SY65637 ACU65637 AMQ65637 AWM65637 BGI65637 BQE65637 CAA65637 CJW65637 CTS65637 DDO65637 DNK65637 DXG65637 EHC65637 EQY65637 FAU65637 FKQ65637 FUM65637 GEI65637 GOE65637 GYA65637 HHW65637 HRS65637 IBO65637 ILK65637 IVG65637 JFC65637 JOY65637 JYU65637 KIQ65637 KSM65637 LCI65637 LME65637 LWA65637 MFW65637 MPS65637 MZO65637 NJK65637 NTG65637 ODC65637 OMY65637 OWU65637 PGQ65637 PQM65637 QAI65637 QKE65637 QUA65637 RDW65637 RNS65637 RXO65637 SHK65637 SRG65637 TBC65637 TKY65637 TUU65637 UEQ65637 UOM65637 UYI65637 VIE65637 VSA65637 WBW65637 WLS65637 WVO65637 G131173 JC131173 SY131173 ACU131173 AMQ131173 AWM131173 BGI131173 BQE131173 CAA131173 CJW131173 CTS131173 DDO131173 DNK131173 DXG131173 EHC131173 EQY131173 FAU131173 FKQ131173 FUM131173 GEI131173 GOE131173 GYA131173 HHW131173 HRS131173 IBO131173 ILK131173 IVG131173 JFC131173 JOY131173 JYU131173 KIQ131173 KSM131173 LCI131173 LME131173 LWA131173 MFW131173 MPS131173 MZO131173 NJK131173 NTG131173 ODC131173 OMY131173 OWU131173 PGQ131173 PQM131173 QAI131173 QKE131173 QUA131173 RDW131173 RNS131173 RXO131173 SHK131173 SRG131173 TBC131173 TKY131173 TUU131173 UEQ131173 UOM131173 UYI131173 VIE131173 VSA131173 WBW131173 WLS131173 WVO131173 G196709 JC196709 SY196709 ACU196709 AMQ196709 AWM196709 BGI196709 BQE196709 CAA196709 CJW196709 CTS196709 DDO196709 DNK196709 DXG196709 EHC196709 EQY196709 FAU196709 FKQ196709 FUM196709 GEI196709 GOE196709 GYA196709 HHW196709 HRS196709 IBO196709 ILK196709 IVG196709 JFC196709 JOY196709 JYU196709 KIQ196709 KSM196709 LCI196709 LME196709 LWA196709 MFW196709 MPS196709 MZO196709 NJK196709 NTG196709 ODC196709 OMY196709 OWU196709 PGQ196709 PQM196709 QAI196709 QKE196709 QUA196709 RDW196709 RNS196709 RXO196709 SHK196709 SRG196709 TBC196709 TKY196709 TUU196709 UEQ196709 UOM196709 UYI196709 VIE196709 VSA196709 WBW196709 WLS196709 WVO196709 G262245 JC262245 SY262245 ACU262245 AMQ262245 AWM262245 BGI262245 BQE262245 CAA262245 CJW262245 CTS262245 DDO262245 DNK262245 DXG262245 EHC262245 EQY262245 FAU262245 FKQ262245 FUM262245 GEI262245 GOE262245 GYA262245 HHW262245 HRS262245 IBO262245 ILK262245 IVG262245 JFC262245 JOY262245 JYU262245 KIQ262245 KSM262245 LCI262245 LME262245 LWA262245 MFW262245 MPS262245 MZO262245 NJK262245 NTG262245 ODC262245 OMY262245 OWU262245 PGQ262245 PQM262245 QAI262245 QKE262245 QUA262245 RDW262245 RNS262245 RXO262245 SHK262245 SRG262245 TBC262245 TKY262245 TUU262245 UEQ262245 UOM262245 UYI262245 VIE262245 VSA262245 WBW262245 WLS262245 WVO262245 G327781 JC327781 SY327781 ACU327781 AMQ327781 AWM327781 BGI327781 BQE327781 CAA327781 CJW327781 CTS327781 DDO327781 DNK327781 DXG327781 EHC327781 EQY327781 FAU327781 FKQ327781 FUM327781 GEI327781 GOE327781 GYA327781 HHW327781 HRS327781 IBO327781 ILK327781 IVG327781 JFC327781 JOY327781 JYU327781 KIQ327781 KSM327781 LCI327781 LME327781 LWA327781 MFW327781 MPS327781 MZO327781 NJK327781 NTG327781 ODC327781 OMY327781 OWU327781 PGQ327781 PQM327781 QAI327781 QKE327781 QUA327781 RDW327781 RNS327781 RXO327781 SHK327781 SRG327781 TBC327781 TKY327781 TUU327781 UEQ327781 UOM327781 UYI327781 VIE327781 VSA327781 WBW327781 WLS327781 WVO327781 G393317 JC393317 SY393317 ACU393317 AMQ393317 AWM393317 BGI393317 BQE393317 CAA393317 CJW393317 CTS393317 DDO393317 DNK393317 DXG393317 EHC393317 EQY393317 FAU393317 FKQ393317 FUM393317 GEI393317 GOE393317 GYA393317 HHW393317 HRS393317 IBO393317 ILK393317 IVG393317 JFC393317 JOY393317 JYU393317 KIQ393317 KSM393317 LCI393317 LME393317 LWA393317 MFW393317 MPS393317 MZO393317 NJK393317 NTG393317 ODC393317 OMY393317 OWU393317 PGQ393317 PQM393317 QAI393317 QKE393317 QUA393317 RDW393317 RNS393317 RXO393317 SHK393317 SRG393317 TBC393317 TKY393317 TUU393317 UEQ393317 UOM393317 UYI393317 VIE393317 VSA393317 WBW393317 WLS393317 WVO393317 G458853 JC458853 SY458853 ACU458853 AMQ458853 AWM458853 BGI458853 BQE458853 CAA458853 CJW458853 CTS458853 DDO458853 DNK458853 DXG458853 EHC458853 EQY458853 FAU458853 FKQ458853 FUM458853 GEI458853 GOE458853 GYA458853 HHW458853 HRS458853 IBO458853 ILK458853 IVG458853 JFC458853 JOY458853 JYU458853 KIQ458853 KSM458853 LCI458853 LME458853 LWA458853 MFW458853 MPS458853 MZO458853 NJK458853 NTG458853 ODC458853 OMY458853 OWU458853 PGQ458853 PQM458853 QAI458853 QKE458853 QUA458853 RDW458853 RNS458853 RXO458853 SHK458853 SRG458853 TBC458853 TKY458853 TUU458853 UEQ458853 UOM458853 UYI458853 VIE458853 VSA458853 WBW458853 WLS458853 WVO458853 G524389 JC524389 SY524389 ACU524389 AMQ524389 AWM524389 BGI524389 BQE524389 CAA524389 CJW524389 CTS524389 DDO524389 DNK524389 DXG524389 EHC524389 EQY524389 FAU524389 FKQ524389 FUM524389 GEI524389 GOE524389 GYA524389 HHW524389 HRS524389 IBO524389 ILK524389 IVG524389 JFC524389 JOY524389 JYU524389 KIQ524389 KSM524389 LCI524389 LME524389 LWA524389 MFW524389 MPS524389 MZO524389 NJK524389 NTG524389 ODC524389 OMY524389 OWU524389 PGQ524389 PQM524389 QAI524389 QKE524389 QUA524389 RDW524389 RNS524389 RXO524389 SHK524389 SRG524389 TBC524389 TKY524389 TUU524389 UEQ524389 UOM524389 UYI524389 VIE524389 VSA524389 WBW524389 WLS524389 WVO524389 G589925 JC589925 SY589925 ACU589925 AMQ589925 AWM589925 BGI589925 BQE589925 CAA589925 CJW589925 CTS589925 DDO589925 DNK589925 DXG589925 EHC589925 EQY589925 FAU589925 FKQ589925 FUM589925 GEI589925 GOE589925 GYA589925 HHW589925 HRS589925 IBO589925 ILK589925 IVG589925 JFC589925 JOY589925 JYU589925 KIQ589925 KSM589925 LCI589925 LME589925 LWA589925 MFW589925 MPS589925 MZO589925 NJK589925 NTG589925 ODC589925 OMY589925 OWU589925 PGQ589925 PQM589925 QAI589925 QKE589925 QUA589925 RDW589925 RNS589925 RXO589925 SHK589925 SRG589925 TBC589925 TKY589925 TUU589925 UEQ589925 UOM589925 UYI589925 VIE589925 VSA589925 WBW589925 WLS589925 WVO589925 G655461 JC655461 SY655461 ACU655461 AMQ655461 AWM655461 BGI655461 BQE655461 CAA655461 CJW655461 CTS655461 DDO655461 DNK655461 DXG655461 EHC655461 EQY655461 FAU655461 FKQ655461 FUM655461 GEI655461 GOE655461 GYA655461 HHW655461 HRS655461 IBO655461 ILK655461 IVG655461 JFC655461 JOY655461 JYU655461 KIQ655461 KSM655461 LCI655461 LME655461 LWA655461 MFW655461 MPS655461 MZO655461 NJK655461 NTG655461 ODC655461 OMY655461 OWU655461 PGQ655461 PQM655461 QAI655461 QKE655461 QUA655461 RDW655461 RNS655461 RXO655461 SHK655461 SRG655461 TBC655461 TKY655461 TUU655461 UEQ655461 UOM655461 UYI655461 VIE655461 VSA655461 WBW655461 WLS655461 WVO655461 G720997 JC720997 SY720997 ACU720997 AMQ720997 AWM720997 BGI720997 BQE720997 CAA720997 CJW720997 CTS720997 DDO720997 DNK720997 DXG720997 EHC720997 EQY720997 FAU720997 FKQ720997 FUM720997 GEI720997 GOE720997 GYA720997 HHW720997 HRS720997 IBO720997 ILK720997 IVG720997 JFC720997 JOY720997 JYU720997 KIQ720997 KSM720997 LCI720997 LME720997 LWA720997 MFW720997 MPS720997 MZO720997 NJK720997 NTG720997 ODC720997 OMY720997 OWU720997 PGQ720997 PQM720997 QAI720997 QKE720997 QUA720997 RDW720997 RNS720997 RXO720997 SHK720997 SRG720997 TBC720997 TKY720997 TUU720997 UEQ720997 UOM720997 UYI720997 VIE720997 VSA720997 WBW720997 WLS720997 WVO720997 G786533 JC786533 SY786533 ACU786533 AMQ786533 AWM786533 BGI786533 BQE786533 CAA786533 CJW786533 CTS786533 DDO786533 DNK786533 DXG786533 EHC786533 EQY786533 FAU786533 FKQ786533 FUM786533 GEI786533 GOE786533 GYA786533 HHW786533 HRS786533 IBO786533 ILK786533 IVG786533 JFC786533 JOY786533 JYU786533 KIQ786533 KSM786533 LCI786533 LME786533 LWA786533 MFW786533 MPS786533 MZO786533 NJK786533 NTG786533 ODC786533 OMY786533 OWU786533 PGQ786533 PQM786533 QAI786533 QKE786533 QUA786533 RDW786533 RNS786533 RXO786533 SHK786533 SRG786533 TBC786533 TKY786533 TUU786533 UEQ786533 UOM786533 UYI786533 VIE786533 VSA786533 WBW786533 WLS786533 WVO786533 G852069 JC852069 SY852069 ACU852069 AMQ852069 AWM852069 BGI852069 BQE852069 CAA852069 CJW852069 CTS852069 DDO852069 DNK852069 DXG852069 EHC852069 EQY852069 FAU852069 FKQ852069 FUM852069 GEI852069 GOE852069 GYA852069 HHW852069 HRS852069 IBO852069 ILK852069 IVG852069 JFC852069 JOY852069 JYU852069 KIQ852069 KSM852069 LCI852069 LME852069 LWA852069 MFW852069 MPS852069 MZO852069 NJK852069 NTG852069 ODC852069 OMY852069 OWU852069 PGQ852069 PQM852069 QAI852069 QKE852069 QUA852069 RDW852069 RNS852069 RXO852069 SHK852069 SRG852069 TBC852069 TKY852069 TUU852069 UEQ852069 UOM852069 UYI852069 VIE852069 VSA852069 WBW852069 WLS852069 WVO852069 G917605 JC917605 SY917605 ACU917605 AMQ917605 AWM917605 BGI917605 BQE917605 CAA917605 CJW917605 CTS917605 DDO917605 DNK917605 DXG917605 EHC917605 EQY917605 FAU917605 FKQ917605 FUM917605 GEI917605 GOE917605 GYA917605 HHW917605 HRS917605 IBO917605 ILK917605 IVG917605 JFC917605 JOY917605 JYU917605 KIQ917605 KSM917605 LCI917605 LME917605 LWA917605 MFW917605 MPS917605 MZO917605 NJK917605 NTG917605 ODC917605 OMY917605 OWU917605 PGQ917605 PQM917605 QAI917605 QKE917605 QUA917605 RDW917605 RNS917605 RXO917605 SHK917605 SRG917605 TBC917605 TKY917605 TUU917605 UEQ917605 UOM917605 UYI917605 VIE917605 VSA917605 WBW917605 WLS917605 WVO917605 G983141 JC983141 SY983141 ACU983141 AMQ983141 AWM983141 BGI983141 BQE983141 CAA983141 CJW983141 CTS983141 DDO983141 DNK983141 DXG983141 EHC983141 EQY983141 FAU983141 FKQ983141 FUM983141 GEI983141 GOE983141 GYA983141 HHW983141 HRS983141 IBO983141 ILK983141 IVG983141 JFC983141 JOY983141 JYU983141 KIQ983141 KSM983141 LCI983141 LME983141 LWA983141 MFW983141 MPS983141 MZO983141 NJK983141 NTG983141 ODC983141 OMY983141 OWU983141 PGQ983141 PQM983141 QAI983141 QKE983141 QUA983141 RDW983141 RNS983141 RXO983141 SHK983141 SRG983141 TBC983141 TKY983141 TUU983141 UEQ983141 UOM983141 UYI983141 VIE983141 VSA983141 WBW983141 WLS983141 WVO983141 G105 JC105 SY105 ACU105 AMQ105 AWM105 BGI105 BQE105 CAA105 CJW105 CTS105 DDO105 DNK105 DXG105 EHC105 EQY105 FAU105 FKQ105 FUM105 GEI105 GOE105 GYA105 HHW105 HRS105 IBO105 ILK105 IVG105 JFC105 JOY105 JYU105 KIQ105 KSM105 LCI105 LME105 LWA105 MFW105 MPS105 MZO105 NJK105 NTG105 ODC105 OMY105 OWU105 PGQ105 PQM105 QAI105 QKE105 QUA105 RDW105 RNS105 RXO105 SHK105 SRG105 TBC105 TKY105 TUU105 UEQ105 UOM105 UYI105 VIE105 VSA105 WBW105 WLS105 WVO105 G65641 JC65641 SY65641 ACU65641 AMQ65641 AWM65641 BGI65641 BQE65641 CAA65641 CJW65641 CTS65641 DDO65641 DNK65641 DXG65641 EHC65641 EQY65641 FAU65641 FKQ65641 FUM65641 GEI65641 GOE65641 GYA65641 HHW65641 HRS65641 IBO65641 ILK65641 IVG65641 JFC65641 JOY65641 JYU65641 KIQ65641 KSM65641 LCI65641 LME65641 LWA65641 MFW65641 MPS65641 MZO65641 NJK65641 NTG65641 ODC65641 OMY65641 OWU65641 PGQ65641 PQM65641 QAI65641 QKE65641 QUA65641 RDW65641 RNS65641 RXO65641 SHK65641 SRG65641 TBC65641 TKY65641 TUU65641 UEQ65641 UOM65641 UYI65641 VIE65641 VSA65641 WBW65641 WLS65641 WVO65641 G131177 JC131177 SY131177 ACU131177 AMQ131177 AWM131177 BGI131177 BQE131177 CAA131177 CJW131177 CTS131177 DDO131177 DNK131177 DXG131177 EHC131177 EQY131177 FAU131177 FKQ131177 FUM131177 GEI131177 GOE131177 GYA131177 HHW131177 HRS131177 IBO131177 ILK131177 IVG131177 JFC131177 JOY131177 JYU131177 KIQ131177 KSM131177 LCI131177 LME131177 LWA131177 MFW131177 MPS131177 MZO131177 NJK131177 NTG131177 ODC131177 OMY131177 OWU131177 PGQ131177 PQM131177 QAI131177 QKE131177 QUA131177 RDW131177 RNS131177 RXO131177 SHK131177 SRG131177 TBC131177 TKY131177 TUU131177 UEQ131177 UOM131177 UYI131177 VIE131177 VSA131177 WBW131177 WLS131177 WVO131177 G196713 JC196713 SY196713 ACU196713 AMQ196713 AWM196713 BGI196713 BQE196713 CAA196713 CJW196713 CTS196713 DDO196713 DNK196713 DXG196713 EHC196713 EQY196713 FAU196713 FKQ196713 FUM196713 GEI196713 GOE196713 GYA196713 HHW196713 HRS196713 IBO196713 ILK196713 IVG196713 JFC196713 JOY196713 JYU196713 KIQ196713 KSM196713 LCI196713 LME196713 LWA196713 MFW196713 MPS196713 MZO196713 NJK196713 NTG196713 ODC196713 OMY196713 OWU196713 PGQ196713 PQM196713 QAI196713 QKE196713 QUA196713 RDW196713 RNS196713 RXO196713 SHK196713 SRG196713 TBC196713 TKY196713 TUU196713 UEQ196713 UOM196713 UYI196713 VIE196713 VSA196713 WBW196713 WLS196713 WVO196713 G262249 JC262249 SY262249 ACU262249 AMQ262249 AWM262249 BGI262249 BQE262249 CAA262249 CJW262249 CTS262249 DDO262249 DNK262249 DXG262249 EHC262249 EQY262249 FAU262249 FKQ262249 FUM262249 GEI262249 GOE262249 GYA262249 HHW262249 HRS262249 IBO262249 ILK262249 IVG262249 JFC262249 JOY262249 JYU262249 KIQ262249 KSM262249 LCI262249 LME262249 LWA262249 MFW262249 MPS262249 MZO262249 NJK262249 NTG262249 ODC262249 OMY262249 OWU262249 PGQ262249 PQM262249 QAI262249 QKE262249 QUA262249 RDW262249 RNS262249 RXO262249 SHK262249 SRG262249 TBC262249 TKY262249 TUU262249 UEQ262249 UOM262249 UYI262249 VIE262249 VSA262249 WBW262249 WLS262249 WVO262249 G327785 JC327785 SY327785 ACU327785 AMQ327785 AWM327785 BGI327785 BQE327785 CAA327785 CJW327785 CTS327785 DDO327785 DNK327785 DXG327785 EHC327785 EQY327785 FAU327785 FKQ327785 FUM327785 GEI327785 GOE327785 GYA327785 HHW327785 HRS327785 IBO327785 ILK327785 IVG327785 JFC327785 JOY327785 JYU327785 KIQ327785 KSM327785 LCI327785 LME327785 LWA327785 MFW327785 MPS327785 MZO327785 NJK327785 NTG327785 ODC327785 OMY327785 OWU327785 PGQ327785 PQM327785 QAI327785 QKE327785 QUA327785 RDW327785 RNS327785 RXO327785 SHK327785 SRG327785 TBC327785 TKY327785 TUU327785 UEQ327785 UOM327785 UYI327785 VIE327785 VSA327785 WBW327785 WLS327785 WVO327785 G393321 JC393321 SY393321 ACU393321 AMQ393321 AWM393321 BGI393321 BQE393321 CAA393321 CJW393321 CTS393321 DDO393321 DNK393321 DXG393321 EHC393321 EQY393321 FAU393321 FKQ393321 FUM393321 GEI393321 GOE393321 GYA393321 HHW393321 HRS393321 IBO393321 ILK393321 IVG393321 JFC393321 JOY393321 JYU393321 KIQ393321 KSM393321 LCI393321 LME393321 LWA393321 MFW393321 MPS393321 MZO393321 NJK393321 NTG393321 ODC393321 OMY393321 OWU393321 PGQ393321 PQM393321 QAI393321 QKE393321 QUA393321 RDW393321 RNS393321 RXO393321 SHK393321 SRG393321 TBC393321 TKY393321 TUU393321 UEQ393321 UOM393321 UYI393321 VIE393321 VSA393321 WBW393321 WLS393321 WVO393321 G458857 JC458857 SY458857 ACU458857 AMQ458857 AWM458857 BGI458857 BQE458857 CAA458857 CJW458857 CTS458857 DDO458857 DNK458857 DXG458857 EHC458857 EQY458857 FAU458857 FKQ458857 FUM458857 GEI458857 GOE458857 GYA458857 HHW458857 HRS458857 IBO458857 ILK458857 IVG458857 JFC458857 JOY458857 JYU458857 KIQ458857 KSM458857 LCI458857 LME458857 LWA458857 MFW458857 MPS458857 MZO458857 NJK458857 NTG458857 ODC458857 OMY458857 OWU458857 PGQ458857 PQM458857 QAI458857 QKE458857 QUA458857 RDW458857 RNS458857 RXO458857 SHK458857 SRG458857 TBC458857 TKY458857 TUU458857 UEQ458857 UOM458857 UYI458857 VIE458857 VSA458857 WBW458857 WLS458857 WVO458857 G524393 JC524393 SY524393 ACU524393 AMQ524393 AWM524393 BGI524393 BQE524393 CAA524393 CJW524393 CTS524393 DDO524393 DNK524393 DXG524393 EHC524393 EQY524393 FAU524393 FKQ524393 FUM524393 GEI524393 GOE524393 GYA524393 HHW524393 HRS524393 IBO524393 ILK524393 IVG524393 JFC524393 JOY524393 JYU524393 KIQ524393 KSM524393 LCI524393 LME524393 LWA524393 MFW524393 MPS524393 MZO524393 NJK524393 NTG524393 ODC524393 OMY524393 OWU524393 PGQ524393 PQM524393 QAI524393 QKE524393 QUA524393 RDW524393 RNS524393 RXO524393 SHK524393 SRG524393 TBC524393 TKY524393 TUU524393 UEQ524393 UOM524393 UYI524393 VIE524393 VSA524393 WBW524393 WLS524393 WVO524393 G589929 JC589929 SY589929 ACU589929 AMQ589929 AWM589929 BGI589929 BQE589929 CAA589929 CJW589929 CTS589929 DDO589929 DNK589929 DXG589929 EHC589929 EQY589929 FAU589929 FKQ589929 FUM589929 GEI589929 GOE589929 GYA589929 HHW589929 HRS589929 IBO589929 ILK589929 IVG589929 JFC589929 JOY589929 JYU589929 KIQ589929 KSM589929 LCI589929 LME589929 LWA589929 MFW589929 MPS589929 MZO589929 NJK589929 NTG589929 ODC589929 OMY589929 OWU589929 PGQ589929 PQM589929 QAI589929 QKE589929 QUA589929 RDW589929 RNS589929 RXO589929 SHK589929 SRG589929 TBC589929 TKY589929 TUU589929 UEQ589929 UOM589929 UYI589929 VIE589929 VSA589929 WBW589929 WLS589929 WVO589929 G655465 JC655465 SY655465 ACU655465 AMQ655465 AWM655465 BGI655465 BQE655465 CAA655465 CJW655465 CTS655465 DDO655465 DNK655465 DXG655465 EHC655465 EQY655465 FAU655465 FKQ655465 FUM655465 GEI655465 GOE655465 GYA655465 HHW655465 HRS655465 IBO655465 ILK655465 IVG655465 JFC655465 JOY655465 JYU655465 KIQ655465 KSM655465 LCI655465 LME655465 LWA655465 MFW655465 MPS655465 MZO655465 NJK655465 NTG655465 ODC655465 OMY655465 OWU655465 PGQ655465 PQM655465 QAI655465 QKE655465 QUA655465 RDW655465 RNS655465 RXO655465 SHK655465 SRG655465 TBC655465 TKY655465 TUU655465 UEQ655465 UOM655465 UYI655465 VIE655465 VSA655465 WBW655465 WLS655465 WVO655465 G721001 JC721001 SY721001 ACU721001 AMQ721001 AWM721001 BGI721001 BQE721001 CAA721001 CJW721001 CTS721001 DDO721001 DNK721001 DXG721001 EHC721001 EQY721001 FAU721001 FKQ721001 FUM721001 GEI721001 GOE721001 GYA721001 HHW721001 HRS721001 IBO721001 ILK721001 IVG721001 JFC721001 JOY721001 JYU721001 KIQ721001 KSM721001 LCI721001 LME721001 LWA721001 MFW721001 MPS721001 MZO721001 NJK721001 NTG721001 ODC721001 OMY721001 OWU721001 PGQ721001 PQM721001 QAI721001 QKE721001 QUA721001 RDW721001 RNS721001 RXO721001 SHK721001 SRG721001 TBC721001 TKY721001 TUU721001 UEQ721001 UOM721001 UYI721001 VIE721001 VSA721001 WBW721001 WLS721001 WVO721001 G786537 JC786537 SY786537 ACU786537 AMQ786537 AWM786537 BGI786537 BQE786537 CAA786537 CJW786537 CTS786537 DDO786537 DNK786537 DXG786537 EHC786537 EQY786537 FAU786537 FKQ786537 FUM786537 GEI786537 GOE786537 GYA786537 HHW786537 HRS786537 IBO786537 ILK786537 IVG786537 JFC786537 JOY786537 JYU786537 KIQ786537 KSM786537 LCI786537 LME786537 LWA786537 MFW786537 MPS786537 MZO786537 NJK786537 NTG786537 ODC786537 OMY786537 OWU786537 PGQ786537 PQM786537 QAI786537 QKE786537 QUA786537 RDW786537 RNS786537 RXO786537 SHK786537 SRG786537 TBC786537 TKY786537 TUU786537 UEQ786537 UOM786537 UYI786537 VIE786537 VSA786537 WBW786537 WLS786537 WVO786537 G852073 JC852073 SY852073 ACU852073 AMQ852073 AWM852073 BGI852073 BQE852073 CAA852073 CJW852073 CTS852073 DDO852073 DNK852073 DXG852073 EHC852073 EQY852073 FAU852073 FKQ852073 FUM852073 GEI852073 GOE852073 GYA852073 HHW852073 HRS852073 IBO852073 ILK852073 IVG852073 JFC852073 JOY852073 JYU852073 KIQ852073 KSM852073 LCI852073 LME852073 LWA852073 MFW852073 MPS852073 MZO852073 NJK852073 NTG852073 ODC852073 OMY852073 OWU852073 PGQ852073 PQM852073 QAI852073 QKE852073 QUA852073 RDW852073 RNS852073 RXO852073 SHK852073 SRG852073 TBC852073 TKY852073 TUU852073 UEQ852073 UOM852073 UYI852073 VIE852073 VSA852073 WBW852073 WLS852073 WVO852073 G917609 JC917609 SY917609 ACU917609 AMQ917609 AWM917609 BGI917609 BQE917609 CAA917609 CJW917609 CTS917609 DDO917609 DNK917609 DXG917609 EHC917609 EQY917609 FAU917609 FKQ917609 FUM917609 GEI917609 GOE917609 GYA917609 HHW917609 HRS917609 IBO917609 ILK917609 IVG917609 JFC917609 JOY917609 JYU917609 KIQ917609 KSM917609 LCI917609 LME917609 LWA917609 MFW917609 MPS917609 MZO917609 NJK917609 NTG917609 ODC917609 OMY917609 OWU917609 PGQ917609 PQM917609 QAI917609 QKE917609 QUA917609 RDW917609 RNS917609 RXO917609 SHK917609 SRG917609 TBC917609 TKY917609 TUU917609 UEQ917609 UOM917609 UYI917609 VIE917609 VSA917609 WBW917609 WLS917609 WVO917609 G983145 JC983145 SY983145 ACU983145 AMQ983145 AWM983145 BGI983145 BQE983145 CAA983145 CJW983145 CTS983145 DDO983145 DNK983145 DXG983145 EHC983145 EQY983145 FAU983145 FKQ983145 FUM983145 GEI983145 GOE983145 GYA983145 HHW983145 HRS983145 IBO983145 ILK983145 IVG983145 JFC983145 JOY983145 JYU983145 KIQ983145 KSM983145 LCI983145 LME983145 LWA983145 MFW983145 MPS983145 MZO983145 NJK983145 NTG983145 ODC983145 OMY983145 OWU983145 PGQ983145 PQM983145 QAI983145 QKE983145 QUA983145 RDW983145 RNS983145 RXO983145 SHK983145 SRG983145 TBC983145 TKY983145 TUU983145 UEQ983145 UOM983145 UYI983145 VIE983145 VSA983145 WBW983145 WLS983145 WVO983145 Q44:U44 JM44:JQ44 TI44:TM44 ADE44:ADI44 ANA44:ANE44 AWW44:AXA44 BGS44:BGW44 BQO44:BQS44 CAK44:CAO44 CKG44:CKK44 CUC44:CUG44 DDY44:DEC44 DNU44:DNY44 DXQ44:DXU44 EHM44:EHQ44 ERI44:ERM44 FBE44:FBI44 FLA44:FLE44 FUW44:FVA44 GES44:GEW44 GOO44:GOS44 GYK44:GYO44 HIG44:HIK44 HSC44:HSG44 IBY44:ICC44 ILU44:ILY44 IVQ44:IVU44 JFM44:JFQ44 JPI44:JPM44 JZE44:JZI44 KJA44:KJE44 KSW44:KTA44 LCS44:LCW44 LMO44:LMS44 LWK44:LWO44 MGG44:MGK44 MQC44:MQG44 MZY44:NAC44 NJU44:NJY44 NTQ44:NTU44 ODM44:ODQ44 ONI44:ONM44 OXE44:OXI44 PHA44:PHE44 PQW44:PRA44 QAS44:QAW44 QKO44:QKS44 QUK44:QUO44 REG44:REK44 ROC44:ROG44 RXY44:RYC44 SHU44:SHY44 SRQ44:SRU44 TBM44:TBQ44 TLI44:TLM44 TVE44:TVI44 UFA44:UFE44 UOW44:UPA44 UYS44:UYW44 VIO44:VIS44 VSK44:VSO44 WCG44:WCK44 WMC44:WMG44 WVY44:WWC44 Q65580:U65580 JM65580:JQ65580 TI65580:TM65580 ADE65580:ADI65580 ANA65580:ANE65580 AWW65580:AXA65580 BGS65580:BGW65580 BQO65580:BQS65580 CAK65580:CAO65580 CKG65580:CKK65580 CUC65580:CUG65580 DDY65580:DEC65580 DNU65580:DNY65580 DXQ65580:DXU65580 EHM65580:EHQ65580 ERI65580:ERM65580 FBE65580:FBI65580 FLA65580:FLE65580 FUW65580:FVA65580 GES65580:GEW65580 GOO65580:GOS65580 GYK65580:GYO65580 HIG65580:HIK65580 HSC65580:HSG65580 IBY65580:ICC65580 ILU65580:ILY65580 IVQ65580:IVU65580 JFM65580:JFQ65580 JPI65580:JPM65580 JZE65580:JZI65580 KJA65580:KJE65580 KSW65580:KTA65580 LCS65580:LCW65580 LMO65580:LMS65580 LWK65580:LWO65580 MGG65580:MGK65580 MQC65580:MQG65580 MZY65580:NAC65580 NJU65580:NJY65580 NTQ65580:NTU65580 ODM65580:ODQ65580 ONI65580:ONM65580 OXE65580:OXI65580 PHA65580:PHE65580 PQW65580:PRA65580 QAS65580:QAW65580 QKO65580:QKS65580 QUK65580:QUO65580 REG65580:REK65580 ROC65580:ROG65580 RXY65580:RYC65580 SHU65580:SHY65580 SRQ65580:SRU65580 TBM65580:TBQ65580 TLI65580:TLM65580 TVE65580:TVI65580 UFA65580:UFE65580 UOW65580:UPA65580 UYS65580:UYW65580 VIO65580:VIS65580 VSK65580:VSO65580 WCG65580:WCK65580 WMC65580:WMG65580 WVY65580:WWC65580 Q131116:U131116 JM131116:JQ131116 TI131116:TM131116 ADE131116:ADI131116 ANA131116:ANE131116 AWW131116:AXA131116 BGS131116:BGW131116 BQO131116:BQS131116 CAK131116:CAO131116 CKG131116:CKK131116 CUC131116:CUG131116 DDY131116:DEC131116 DNU131116:DNY131116 DXQ131116:DXU131116 EHM131116:EHQ131116 ERI131116:ERM131116 FBE131116:FBI131116 FLA131116:FLE131116 FUW131116:FVA131116 GES131116:GEW131116 GOO131116:GOS131116 GYK131116:GYO131116 HIG131116:HIK131116 HSC131116:HSG131116 IBY131116:ICC131116 ILU131116:ILY131116 IVQ131116:IVU131116 JFM131116:JFQ131116 JPI131116:JPM131116 JZE131116:JZI131116 KJA131116:KJE131116 KSW131116:KTA131116 LCS131116:LCW131116 LMO131116:LMS131116 LWK131116:LWO131116 MGG131116:MGK131116 MQC131116:MQG131116 MZY131116:NAC131116 NJU131116:NJY131116 NTQ131116:NTU131116 ODM131116:ODQ131116 ONI131116:ONM131116 OXE131116:OXI131116 PHA131116:PHE131116 PQW131116:PRA131116 QAS131116:QAW131116 QKO131116:QKS131116 QUK131116:QUO131116 REG131116:REK131116 ROC131116:ROG131116 RXY131116:RYC131116 SHU131116:SHY131116 SRQ131116:SRU131116 TBM131116:TBQ131116 TLI131116:TLM131116 TVE131116:TVI131116 UFA131116:UFE131116 UOW131116:UPA131116 UYS131116:UYW131116 VIO131116:VIS131116 VSK131116:VSO131116 WCG131116:WCK131116 WMC131116:WMG131116 WVY131116:WWC131116 Q196652:U196652 JM196652:JQ196652 TI196652:TM196652 ADE196652:ADI196652 ANA196652:ANE196652 AWW196652:AXA196652 BGS196652:BGW196652 BQO196652:BQS196652 CAK196652:CAO196652 CKG196652:CKK196652 CUC196652:CUG196652 DDY196652:DEC196652 DNU196652:DNY196652 DXQ196652:DXU196652 EHM196652:EHQ196652 ERI196652:ERM196652 FBE196652:FBI196652 FLA196652:FLE196652 FUW196652:FVA196652 GES196652:GEW196652 GOO196652:GOS196652 GYK196652:GYO196652 HIG196652:HIK196652 HSC196652:HSG196652 IBY196652:ICC196652 ILU196652:ILY196652 IVQ196652:IVU196652 JFM196652:JFQ196652 JPI196652:JPM196652 JZE196652:JZI196652 KJA196652:KJE196652 KSW196652:KTA196652 LCS196652:LCW196652 LMO196652:LMS196652 LWK196652:LWO196652 MGG196652:MGK196652 MQC196652:MQG196652 MZY196652:NAC196652 NJU196652:NJY196652 NTQ196652:NTU196652 ODM196652:ODQ196652 ONI196652:ONM196652 OXE196652:OXI196652 PHA196652:PHE196652 PQW196652:PRA196652 QAS196652:QAW196652 QKO196652:QKS196652 QUK196652:QUO196652 REG196652:REK196652 ROC196652:ROG196652 RXY196652:RYC196652 SHU196652:SHY196652 SRQ196652:SRU196652 TBM196652:TBQ196652 TLI196652:TLM196652 TVE196652:TVI196652 UFA196652:UFE196652 UOW196652:UPA196652 UYS196652:UYW196652 VIO196652:VIS196652 VSK196652:VSO196652 WCG196652:WCK196652 WMC196652:WMG196652 WVY196652:WWC196652 Q262188:U262188 JM262188:JQ262188 TI262188:TM262188 ADE262188:ADI262188 ANA262188:ANE262188 AWW262188:AXA262188 BGS262188:BGW262188 BQO262188:BQS262188 CAK262188:CAO262188 CKG262188:CKK262188 CUC262188:CUG262188 DDY262188:DEC262188 DNU262188:DNY262188 DXQ262188:DXU262188 EHM262188:EHQ262188 ERI262188:ERM262188 FBE262188:FBI262188 FLA262188:FLE262188 FUW262188:FVA262188 GES262188:GEW262188 GOO262188:GOS262188 GYK262188:GYO262188 HIG262188:HIK262188 HSC262188:HSG262188 IBY262188:ICC262188 ILU262188:ILY262188 IVQ262188:IVU262188 JFM262188:JFQ262188 JPI262188:JPM262188 JZE262188:JZI262188 KJA262188:KJE262188 KSW262188:KTA262188 LCS262188:LCW262188 LMO262188:LMS262188 LWK262188:LWO262188 MGG262188:MGK262188 MQC262188:MQG262188 MZY262188:NAC262188 NJU262188:NJY262188 NTQ262188:NTU262188 ODM262188:ODQ262188 ONI262188:ONM262188 OXE262188:OXI262188 PHA262188:PHE262188 PQW262188:PRA262188 QAS262188:QAW262188 QKO262188:QKS262188 QUK262188:QUO262188 REG262188:REK262188 ROC262188:ROG262188 RXY262188:RYC262188 SHU262188:SHY262188 SRQ262188:SRU262188 TBM262188:TBQ262188 TLI262188:TLM262188 TVE262188:TVI262188 UFA262188:UFE262188 UOW262188:UPA262188 UYS262188:UYW262188 VIO262188:VIS262188 VSK262188:VSO262188 WCG262188:WCK262188 WMC262188:WMG262188 WVY262188:WWC262188 Q327724:U327724 JM327724:JQ327724 TI327724:TM327724 ADE327724:ADI327724 ANA327724:ANE327724 AWW327724:AXA327724 BGS327724:BGW327724 BQO327724:BQS327724 CAK327724:CAO327724 CKG327724:CKK327724 CUC327724:CUG327724 DDY327724:DEC327724 DNU327724:DNY327724 DXQ327724:DXU327724 EHM327724:EHQ327724 ERI327724:ERM327724 FBE327724:FBI327724 FLA327724:FLE327724 FUW327724:FVA327724 GES327724:GEW327724 GOO327724:GOS327724 GYK327724:GYO327724 HIG327724:HIK327724 HSC327724:HSG327724 IBY327724:ICC327724 ILU327724:ILY327724 IVQ327724:IVU327724 JFM327724:JFQ327724 JPI327724:JPM327724 JZE327724:JZI327724 KJA327724:KJE327724 KSW327724:KTA327724 LCS327724:LCW327724 LMO327724:LMS327724 LWK327724:LWO327724 MGG327724:MGK327724 MQC327724:MQG327724 MZY327724:NAC327724 NJU327724:NJY327724 NTQ327724:NTU327724 ODM327724:ODQ327724 ONI327724:ONM327724 OXE327724:OXI327724 PHA327724:PHE327724 PQW327724:PRA327724 QAS327724:QAW327724 QKO327724:QKS327724 QUK327724:QUO327724 REG327724:REK327724 ROC327724:ROG327724 RXY327724:RYC327724 SHU327724:SHY327724 SRQ327724:SRU327724 TBM327724:TBQ327724 TLI327724:TLM327724 TVE327724:TVI327724 UFA327724:UFE327724 UOW327724:UPA327724 UYS327724:UYW327724 VIO327724:VIS327724 VSK327724:VSO327724 WCG327724:WCK327724 WMC327724:WMG327724 WVY327724:WWC327724 Q393260:U393260 JM393260:JQ393260 TI393260:TM393260 ADE393260:ADI393260 ANA393260:ANE393260 AWW393260:AXA393260 BGS393260:BGW393260 BQO393260:BQS393260 CAK393260:CAO393260 CKG393260:CKK393260 CUC393260:CUG393260 DDY393260:DEC393260 DNU393260:DNY393260 DXQ393260:DXU393260 EHM393260:EHQ393260 ERI393260:ERM393260 FBE393260:FBI393260 FLA393260:FLE393260 FUW393260:FVA393260 GES393260:GEW393260 GOO393260:GOS393260 GYK393260:GYO393260 HIG393260:HIK393260 HSC393260:HSG393260 IBY393260:ICC393260 ILU393260:ILY393260 IVQ393260:IVU393260 JFM393260:JFQ393260 JPI393260:JPM393260 JZE393260:JZI393260 KJA393260:KJE393260 KSW393260:KTA393260 LCS393260:LCW393260 LMO393260:LMS393260 LWK393260:LWO393260 MGG393260:MGK393260 MQC393260:MQG393260 MZY393260:NAC393260 NJU393260:NJY393260 NTQ393260:NTU393260 ODM393260:ODQ393260 ONI393260:ONM393260 OXE393260:OXI393260 PHA393260:PHE393260 PQW393260:PRA393260 QAS393260:QAW393260 QKO393260:QKS393260 QUK393260:QUO393260 REG393260:REK393260 ROC393260:ROG393260 RXY393260:RYC393260 SHU393260:SHY393260 SRQ393260:SRU393260 TBM393260:TBQ393260 TLI393260:TLM393260 TVE393260:TVI393260 UFA393260:UFE393260 UOW393260:UPA393260 UYS393260:UYW393260 VIO393260:VIS393260 VSK393260:VSO393260 WCG393260:WCK393260 WMC393260:WMG393260 WVY393260:WWC393260 Q458796:U458796 JM458796:JQ458796 TI458796:TM458796 ADE458796:ADI458796 ANA458796:ANE458796 AWW458796:AXA458796 BGS458796:BGW458796 BQO458796:BQS458796 CAK458796:CAO458796 CKG458796:CKK458796 CUC458796:CUG458796 DDY458796:DEC458796 DNU458796:DNY458796 DXQ458796:DXU458796 EHM458796:EHQ458796 ERI458796:ERM458796 FBE458796:FBI458796 FLA458796:FLE458796 FUW458796:FVA458796 GES458796:GEW458796 GOO458796:GOS458796 GYK458796:GYO458796 HIG458796:HIK458796 HSC458796:HSG458796 IBY458796:ICC458796 ILU458796:ILY458796 IVQ458796:IVU458796 JFM458796:JFQ458796 JPI458796:JPM458796 JZE458796:JZI458796 KJA458796:KJE458796 KSW458796:KTA458796 LCS458796:LCW458796 LMO458796:LMS458796 LWK458796:LWO458796 MGG458796:MGK458796 MQC458796:MQG458796 MZY458796:NAC458796 NJU458796:NJY458796 NTQ458796:NTU458796 ODM458796:ODQ458796 ONI458796:ONM458796 OXE458796:OXI458796 PHA458796:PHE458796 PQW458796:PRA458796 QAS458796:QAW458796 QKO458796:QKS458796 QUK458796:QUO458796 REG458796:REK458796 ROC458796:ROG458796 RXY458796:RYC458796 SHU458796:SHY458796 SRQ458796:SRU458796 TBM458796:TBQ458796 TLI458796:TLM458796 TVE458796:TVI458796 UFA458796:UFE458796 UOW458796:UPA458796 UYS458796:UYW458796 VIO458796:VIS458796 VSK458796:VSO458796 WCG458796:WCK458796 WMC458796:WMG458796 WVY458796:WWC458796 Q524332:U524332 JM524332:JQ524332 TI524332:TM524332 ADE524332:ADI524332 ANA524332:ANE524332 AWW524332:AXA524332 BGS524332:BGW524332 BQO524332:BQS524332 CAK524332:CAO524332 CKG524332:CKK524332 CUC524332:CUG524332 DDY524332:DEC524332 DNU524332:DNY524332 DXQ524332:DXU524332 EHM524332:EHQ524332 ERI524332:ERM524332 FBE524332:FBI524332 FLA524332:FLE524332 FUW524332:FVA524332 GES524332:GEW524332 GOO524332:GOS524332 GYK524332:GYO524332 HIG524332:HIK524332 HSC524332:HSG524332 IBY524332:ICC524332 ILU524332:ILY524332 IVQ524332:IVU524332 JFM524332:JFQ524332 JPI524332:JPM524332 JZE524332:JZI524332 KJA524332:KJE524332 KSW524332:KTA524332 LCS524332:LCW524332 LMO524332:LMS524332 LWK524332:LWO524332 MGG524332:MGK524332 MQC524332:MQG524332 MZY524332:NAC524332 NJU524332:NJY524332 NTQ524332:NTU524332 ODM524332:ODQ524332 ONI524332:ONM524332 OXE524332:OXI524332 PHA524332:PHE524332 PQW524332:PRA524332 QAS524332:QAW524332 QKO524332:QKS524332 QUK524332:QUO524332 REG524332:REK524332 ROC524332:ROG524332 RXY524332:RYC524332 SHU524332:SHY524332 SRQ524332:SRU524332 TBM524332:TBQ524332 TLI524332:TLM524332 TVE524332:TVI524332 UFA524332:UFE524332 UOW524332:UPA524332 UYS524332:UYW524332 VIO524332:VIS524332 VSK524332:VSO524332 WCG524332:WCK524332 WMC524332:WMG524332 WVY524332:WWC524332 Q589868:U589868 JM589868:JQ589868 TI589868:TM589868 ADE589868:ADI589868 ANA589868:ANE589868 AWW589868:AXA589868 BGS589868:BGW589868 BQO589868:BQS589868 CAK589868:CAO589868 CKG589868:CKK589868 CUC589868:CUG589868 DDY589868:DEC589868 DNU589868:DNY589868 DXQ589868:DXU589868 EHM589868:EHQ589868 ERI589868:ERM589868 FBE589868:FBI589868 FLA589868:FLE589868 FUW589868:FVA589868 GES589868:GEW589868 GOO589868:GOS589868 GYK589868:GYO589868 HIG589868:HIK589868 HSC589868:HSG589868 IBY589868:ICC589868 ILU589868:ILY589868 IVQ589868:IVU589868 JFM589868:JFQ589868 JPI589868:JPM589868 JZE589868:JZI589868 KJA589868:KJE589868 KSW589868:KTA589868 LCS589868:LCW589868 LMO589868:LMS589868 LWK589868:LWO589868 MGG589868:MGK589868 MQC589868:MQG589868 MZY589868:NAC589868 NJU589868:NJY589868 NTQ589868:NTU589868 ODM589868:ODQ589868 ONI589868:ONM589868 OXE589868:OXI589868 PHA589868:PHE589868 PQW589868:PRA589868 QAS589868:QAW589868 QKO589868:QKS589868 QUK589868:QUO589868 REG589868:REK589868 ROC589868:ROG589868 RXY589868:RYC589868 SHU589868:SHY589868 SRQ589868:SRU589868 TBM589868:TBQ589868 TLI589868:TLM589868 TVE589868:TVI589868 UFA589868:UFE589868 UOW589868:UPA589868 UYS589868:UYW589868 VIO589868:VIS589868 VSK589868:VSO589868 WCG589868:WCK589868 WMC589868:WMG589868 WVY589868:WWC589868 Q655404:U655404 JM655404:JQ655404 TI655404:TM655404 ADE655404:ADI655404 ANA655404:ANE655404 AWW655404:AXA655404 BGS655404:BGW655404 BQO655404:BQS655404 CAK655404:CAO655404 CKG655404:CKK655404 CUC655404:CUG655404 DDY655404:DEC655404 DNU655404:DNY655404 DXQ655404:DXU655404 EHM655404:EHQ655404 ERI655404:ERM655404 FBE655404:FBI655404 FLA655404:FLE655404 FUW655404:FVA655404 GES655404:GEW655404 GOO655404:GOS655404 GYK655404:GYO655404 HIG655404:HIK655404 HSC655404:HSG655404 IBY655404:ICC655404 ILU655404:ILY655404 IVQ655404:IVU655404 JFM655404:JFQ655404 JPI655404:JPM655404 JZE655404:JZI655404 KJA655404:KJE655404 KSW655404:KTA655404 LCS655404:LCW655404 LMO655404:LMS655404 LWK655404:LWO655404 MGG655404:MGK655404 MQC655404:MQG655404 MZY655404:NAC655404 NJU655404:NJY655404 NTQ655404:NTU655404 ODM655404:ODQ655404 ONI655404:ONM655404 OXE655404:OXI655404 PHA655404:PHE655404 PQW655404:PRA655404 QAS655404:QAW655404 QKO655404:QKS655404 QUK655404:QUO655404 REG655404:REK655404 ROC655404:ROG655404 RXY655404:RYC655404 SHU655404:SHY655404 SRQ655404:SRU655404 TBM655404:TBQ655404 TLI655404:TLM655404 TVE655404:TVI655404 UFA655404:UFE655404 UOW655404:UPA655404 UYS655404:UYW655404 VIO655404:VIS655404 VSK655404:VSO655404 WCG655404:WCK655404 WMC655404:WMG655404 WVY655404:WWC655404 Q720940:U720940 JM720940:JQ720940 TI720940:TM720940 ADE720940:ADI720940 ANA720940:ANE720940 AWW720940:AXA720940 BGS720940:BGW720940 BQO720940:BQS720940 CAK720940:CAO720940 CKG720940:CKK720940 CUC720940:CUG720940 DDY720940:DEC720940 DNU720940:DNY720940 DXQ720940:DXU720940 EHM720940:EHQ720940 ERI720940:ERM720940 FBE720940:FBI720940 FLA720940:FLE720940 FUW720940:FVA720940 GES720940:GEW720940 GOO720940:GOS720940 GYK720940:GYO720940 HIG720940:HIK720940 HSC720940:HSG720940 IBY720940:ICC720940 ILU720940:ILY720940 IVQ720940:IVU720940 JFM720940:JFQ720940 JPI720940:JPM720940 JZE720940:JZI720940 KJA720940:KJE720940 KSW720940:KTA720940 LCS720940:LCW720940 LMO720940:LMS720940 LWK720940:LWO720940 MGG720940:MGK720940 MQC720940:MQG720940 MZY720940:NAC720940 NJU720940:NJY720940 NTQ720940:NTU720940 ODM720940:ODQ720940 ONI720940:ONM720940 OXE720940:OXI720940 PHA720940:PHE720940 PQW720940:PRA720940 QAS720940:QAW720940 QKO720940:QKS720940 QUK720940:QUO720940 REG720940:REK720940 ROC720940:ROG720940 RXY720940:RYC720940 SHU720940:SHY720940 SRQ720940:SRU720940 TBM720940:TBQ720940 TLI720940:TLM720940 TVE720940:TVI720940 UFA720940:UFE720940 UOW720940:UPA720940 UYS720940:UYW720940 VIO720940:VIS720940 VSK720940:VSO720940 WCG720940:WCK720940 WMC720940:WMG720940 WVY720940:WWC720940 Q786476:U786476 JM786476:JQ786476 TI786476:TM786476 ADE786476:ADI786476 ANA786476:ANE786476 AWW786476:AXA786476 BGS786476:BGW786476 BQO786476:BQS786476 CAK786476:CAO786476 CKG786476:CKK786476 CUC786476:CUG786476 DDY786476:DEC786476 DNU786476:DNY786476 DXQ786476:DXU786476 EHM786476:EHQ786476 ERI786476:ERM786476 FBE786476:FBI786476 FLA786476:FLE786476 FUW786476:FVA786476 GES786476:GEW786476 GOO786476:GOS786476 GYK786476:GYO786476 HIG786476:HIK786476 HSC786476:HSG786476 IBY786476:ICC786476 ILU786476:ILY786476 IVQ786476:IVU786476 JFM786476:JFQ786476 JPI786476:JPM786476 JZE786476:JZI786476 KJA786476:KJE786476 KSW786476:KTA786476 LCS786476:LCW786476 LMO786476:LMS786476 LWK786476:LWO786476 MGG786476:MGK786476 MQC786476:MQG786476 MZY786476:NAC786476 NJU786476:NJY786476 NTQ786476:NTU786476 ODM786476:ODQ786476 ONI786476:ONM786476 OXE786476:OXI786476 PHA786476:PHE786476 PQW786476:PRA786476 QAS786476:QAW786476 QKO786476:QKS786476 QUK786476:QUO786476 REG786476:REK786476 ROC786476:ROG786476 RXY786476:RYC786476 SHU786476:SHY786476 SRQ786476:SRU786476 TBM786476:TBQ786476 TLI786476:TLM786476 TVE786476:TVI786476 UFA786476:UFE786476 UOW786476:UPA786476 UYS786476:UYW786476 VIO786476:VIS786476 VSK786476:VSO786476 WCG786476:WCK786476 WMC786476:WMG786476 WVY786476:WWC786476 Q852012:U852012 JM852012:JQ852012 TI852012:TM852012 ADE852012:ADI852012 ANA852012:ANE852012 AWW852012:AXA852012 BGS852012:BGW852012 BQO852012:BQS852012 CAK852012:CAO852012 CKG852012:CKK852012 CUC852012:CUG852012 DDY852012:DEC852012 DNU852012:DNY852012 DXQ852012:DXU852012 EHM852012:EHQ852012 ERI852012:ERM852012 FBE852012:FBI852012 FLA852012:FLE852012 FUW852012:FVA852012 GES852012:GEW852012 GOO852012:GOS852012 GYK852012:GYO852012 HIG852012:HIK852012 HSC852012:HSG852012 IBY852012:ICC852012 ILU852012:ILY852012 IVQ852012:IVU852012 JFM852012:JFQ852012 JPI852012:JPM852012 JZE852012:JZI852012 KJA852012:KJE852012 KSW852012:KTA852012 LCS852012:LCW852012 LMO852012:LMS852012 LWK852012:LWO852012 MGG852012:MGK852012 MQC852012:MQG852012 MZY852012:NAC852012 NJU852012:NJY852012 NTQ852012:NTU852012 ODM852012:ODQ852012 ONI852012:ONM852012 OXE852012:OXI852012 PHA852012:PHE852012 PQW852012:PRA852012 QAS852012:QAW852012 QKO852012:QKS852012 QUK852012:QUO852012 REG852012:REK852012 ROC852012:ROG852012 RXY852012:RYC852012 SHU852012:SHY852012 SRQ852012:SRU852012 TBM852012:TBQ852012 TLI852012:TLM852012 TVE852012:TVI852012 UFA852012:UFE852012 UOW852012:UPA852012 UYS852012:UYW852012 VIO852012:VIS852012 VSK852012:VSO852012 WCG852012:WCK852012 WMC852012:WMG852012 WVY852012:WWC852012 Q917548:U917548 JM917548:JQ917548 TI917548:TM917548 ADE917548:ADI917548 ANA917548:ANE917548 AWW917548:AXA917548 BGS917548:BGW917548 BQO917548:BQS917548 CAK917548:CAO917548 CKG917548:CKK917548 CUC917548:CUG917548 DDY917548:DEC917548 DNU917548:DNY917548 DXQ917548:DXU917548 EHM917548:EHQ917548 ERI917548:ERM917548 FBE917548:FBI917548 FLA917548:FLE917548 FUW917548:FVA917548 GES917548:GEW917548 GOO917548:GOS917548 GYK917548:GYO917548 HIG917548:HIK917548 HSC917548:HSG917548 IBY917548:ICC917548 ILU917548:ILY917548 IVQ917548:IVU917548 JFM917548:JFQ917548 JPI917548:JPM917548 JZE917548:JZI917548 KJA917548:KJE917548 KSW917548:KTA917548 LCS917548:LCW917548 LMO917548:LMS917548 LWK917548:LWO917548 MGG917548:MGK917548 MQC917548:MQG917548 MZY917548:NAC917548 NJU917548:NJY917548 NTQ917548:NTU917548 ODM917548:ODQ917548 ONI917548:ONM917548 OXE917548:OXI917548 PHA917548:PHE917548 PQW917548:PRA917548 QAS917548:QAW917548 QKO917548:QKS917548 QUK917548:QUO917548 REG917548:REK917548 ROC917548:ROG917548 RXY917548:RYC917548 SHU917548:SHY917548 SRQ917548:SRU917548 TBM917548:TBQ917548 TLI917548:TLM917548 TVE917548:TVI917548 UFA917548:UFE917548 UOW917548:UPA917548 UYS917548:UYW917548 VIO917548:VIS917548 VSK917548:VSO917548 WCG917548:WCK917548 WMC917548:WMG917548 WVY917548:WWC917548 Q983084:U983084 JM983084:JQ983084 TI983084:TM983084 ADE983084:ADI983084 ANA983084:ANE983084 AWW983084:AXA983084 BGS983084:BGW983084 BQO983084:BQS983084 CAK983084:CAO983084 CKG983084:CKK983084 CUC983084:CUG983084 DDY983084:DEC983084 DNU983084:DNY983084 DXQ983084:DXU983084 EHM983084:EHQ983084 ERI983084:ERM983084 FBE983084:FBI983084 FLA983084:FLE983084 FUW983084:FVA983084 GES983084:GEW983084 GOO983084:GOS983084 GYK983084:GYO983084 HIG983084:HIK983084 HSC983084:HSG983084 IBY983084:ICC983084 ILU983084:ILY983084 IVQ983084:IVU983084 JFM983084:JFQ983084 JPI983084:JPM983084 JZE983084:JZI983084 KJA983084:KJE983084 KSW983084:KTA983084 LCS983084:LCW983084 LMO983084:LMS983084 LWK983084:LWO983084 MGG983084:MGK983084 MQC983084:MQG983084 MZY983084:NAC983084 NJU983084:NJY983084 NTQ983084:NTU983084 ODM983084:ODQ983084 ONI983084:ONM983084 OXE983084:OXI983084 PHA983084:PHE983084 PQW983084:PRA983084 QAS983084:QAW983084 QKO983084:QKS983084 QUK983084:QUO983084 REG983084:REK983084 ROC983084:ROG983084 RXY983084:RYC983084 SHU983084:SHY983084 SRQ983084:SRU983084 TBM983084:TBQ983084 TLI983084:TLM983084 TVE983084:TVI983084 UFA983084:UFE983084 UOW983084:UPA983084 UYS983084:UYW983084 VIO983084:VIS983084 VSK983084:VSO983084 WCG983084:WCK983084 WMC983084:WMG983084 WVY983084:WWC983084 Q42:U42 JM42:JQ42 TI42:TM42 ADE42:ADI42 ANA42:ANE42 AWW42:AXA42 BGS42:BGW42 BQO42:BQS42 CAK42:CAO42 CKG42:CKK42 CUC42:CUG42 DDY42:DEC42 DNU42:DNY42 DXQ42:DXU42 EHM42:EHQ42 ERI42:ERM42 FBE42:FBI42 FLA42:FLE42 FUW42:FVA42 GES42:GEW42 GOO42:GOS42 GYK42:GYO42 HIG42:HIK42 HSC42:HSG42 IBY42:ICC42 ILU42:ILY42 IVQ42:IVU42 JFM42:JFQ42 JPI42:JPM42 JZE42:JZI42 KJA42:KJE42 KSW42:KTA42 LCS42:LCW42 LMO42:LMS42 LWK42:LWO42 MGG42:MGK42 MQC42:MQG42 MZY42:NAC42 NJU42:NJY42 NTQ42:NTU42 ODM42:ODQ42 ONI42:ONM42 OXE42:OXI42 PHA42:PHE42 PQW42:PRA42 QAS42:QAW42 QKO42:QKS42 QUK42:QUO42 REG42:REK42 ROC42:ROG42 RXY42:RYC42 SHU42:SHY42 SRQ42:SRU42 TBM42:TBQ42 TLI42:TLM42 TVE42:TVI42 UFA42:UFE42 UOW42:UPA42 UYS42:UYW42 VIO42:VIS42 VSK42:VSO42 WCG42:WCK42 WMC42:WMG42 WVY42:WWC42 Q65578:U65578 JM65578:JQ65578 TI65578:TM65578 ADE65578:ADI65578 ANA65578:ANE65578 AWW65578:AXA65578 BGS65578:BGW65578 BQO65578:BQS65578 CAK65578:CAO65578 CKG65578:CKK65578 CUC65578:CUG65578 DDY65578:DEC65578 DNU65578:DNY65578 DXQ65578:DXU65578 EHM65578:EHQ65578 ERI65578:ERM65578 FBE65578:FBI65578 FLA65578:FLE65578 FUW65578:FVA65578 GES65578:GEW65578 GOO65578:GOS65578 GYK65578:GYO65578 HIG65578:HIK65578 HSC65578:HSG65578 IBY65578:ICC65578 ILU65578:ILY65578 IVQ65578:IVU65578 JFM65578:JFQ65578 JPI65578:JPM65578 JZE65578:JZI65578 KJA65578:KJE65578 KSW65578:KTA65578 LCS65578:LCW65578 LMO65578:LMS65578 LWK65578:LWO65578 MGG65578:MGK65578 MQC65578:MQG65578 MZY65578:NAC65578 NJU65578:NJY65578 NTQ65578:NTU65578 ODM65578:ODQ65578 ONI65578:ONM65578 OXE65578:OXI65578 PHA65578:PHE65578 PQW65578:PRA65578 QAS65578:QAW65578 QKO65578:QKS65578 QUK65578:QUO65578 REG65578:REK65578 ROC65578:ROG65578 RXY65578:RYC65578 SHU65578:SHY65578 SRQ65578:SRU65578 TBM65578:TBQ65578 TLI65578:TLM65578 TVE65578:TVI65578 UFA65578:UFE65578 UOW65578:UPA65578 UYS65578:UYW65578 VIO65578:VIS65578 VSK65578:VSO65578 WCG65578:WCK65578 WMC65578:WMG65578 WVY65578:WWC65578 Q131114:U131114 JM131114:JQ131114 TI131114:TM131114 ADE131114:ADI131114 ANA131114:ANE131114 AWW131114:AXA131114 BGS131114:BGW131114 BQO131114:BQS131114 CAK131114:CAO131114 CKG131114:CKK131114 CUC131114:CUG131114 DDY131114:DEC131114 DNU131114:DNY131114 DXQ131114:DXU131114 EHM131114:EHQ131114 ERI131114:ERM131114 FBE131114:FBI131114 FLA131114:FLE131114 FUW131114:FVA131114 GES131114:GEW131114 GOO131114:GOS131114 GYK131114:GYO131114 HIG131114:HIK131114 HSC131114:HSG131114 IBY131114:ICC131114 ILU131114:ILY131114 IVQ131114:IVU131114 JFM131114:JFQ131114 JPI131114:JPM131114 JZE131114:JZI131114 KJA131114:KJE131114 KSW131114:KTA131114 LCS131114:LCW131114 LMO131114:LMS131114 LWK131114:LWO131114 MGG131114:MGK131114 MQC131114:MQG131114 MZY131114:NAC131114 NJU131114:NJY131114 NTQ131114:NTU131114 ODM131114:ODQ131114 ONI131114:ONM131114 OXE131114:OXI131114 PHA131114:PHE131114 PQW131114:PRA131114 QAS131114:QAW131114 QKO131114:QKS131114 QUK131114:QUO131114 REG131114:REK131114 ROC131114:ROG131114 RXY131114:RYC131114 SHU131114:SHY131114 SRQ131114:SRU131114 TBM131114:TBQ131114 TLI131114:TLM131114 TVE131114:TVI131114 UFA131114:UFE131114 UOW131114:UPA131114 UYS131114:UYW131114 VIO131114:VIS131114 VSK131114:VSO131114 WCG131114:WCK131114 WMC131114:WMG131114 WVY131114:WWC131114 Q196650:U196650 JM196650:JQ196650 TI196650:TM196650 ADE196650:ADI196650 ANA196650:ANE196650 AWW196650:AXA196650 BGS196650:BGW196650 BQO196650:BQS196650 CAK196650:CAO196650 CKG196650:CKK196650 CUC196650:CUG196650 DDY196650:DEC196650 DNU196650:DNY196650 DXQ196650:DXU196650 EHM196650:EHQ196650 ERI196650:ERM196650 FBE196650:FBI196650 FLA196650:FLE196650 FUW196650:FVA196650 GES196650:GEW196650 GOO196650:GOS196650 GYK196650:GYO196650 HIG196650:HIK196650 HSC196650:HSG196650 IBY196650:ICC196650 ILU196650:ILY196650 IVQ196650:IVU196650 JFM196650:JFQ196650 JPI196650:JPM196650 JZE196650:JZI196650 KJA196650:KJE196650 KSW196650:KTA196650 LCS196650:LCW196650 LMO196650:LMS196650 LWK196650:LWO196650 MGG196650:MGK196650 MQC196650:MQG196650 MZY196650:NAC196650 NJU196650:NJY196650 NTQ196650:NTU196650 ODM196650:ODQ196650 ONI196650:ONM196650 OXE196650:OXI196650 PHA196650:PHE196650 PQW196650:PRA196650 QAS196650:QAW196650 QKO196650:QKS196650 QUK196650:QUO196650 REG196650:REK196650 ROC196650:ROG196650 RXY196650:RYC196650 SHU196650:SHY196650 SRQ196650:SRU196650 TBM196650:TBQ196650 TLI196650:TLM196650 TVE196650:TVI196650 UFA196650:UFE196650 UOW196650:UPA196650 UYS196650:UYW196650 VIO196650:VIS196650 VSK196650:VSO196650 WCG196650:WCK196650 WMC196650:WMG196650 WVY196650:WWC196650 Q262186:U262186 JM262186:JQ262186 TI262186:TM262186 ADE262186:ADI262186 ANA262186:ANE262186 AWW262186:AXA262186 BGS262186:BGW262186 BQO262186:BQS262186 CAK262186:CAO262186 CKG262186:CKK262186 CUC262186:CUG262186 DDY262186:DEC262186 DNU262186:DNY262186 DXQ262186:DXU262186 EHM262186:EHQ262186 ERI262186:ERM262186 FBE262186:FBI262186 FLA262186:FLE262186 FUW262186:FVA262186 GES262186:GEW262186 GOO262186:GOS262186 GYK262186:GYO262186 HIG262186:HIK262186 HSC262186:HSG262186 IBY262186:ICC262186 ILU262186:ILY262186 IVQ262186:IVU262186 JFM262186:JFQ262186 JPI262186:JPM262186 JZE262186:JZI262186 KJA262186:KJE262186 KSW262186:KTA262186 LCS262186:LCW262186 LMO262186:LMS262186 LWK262186:LWO262186 MGG262186:MGK262186 MQC262186:MQG262186 MZY262186:NAC262186 NJU262186:NJY262186 NTQ262186:NTU262186 ODM262186:ODQ262186 ONI262186:ONM262186 OXE262186:OXI262186 PHA262186:PHE262186 PQW262186:PRA262186 QAS262186:QAW262186 QKO262186:QKS262186 QUK262186:QUO262186 REG262186:REK262186 ROC262186:ROG262186 RXY262186:RYC262186 SHU262186:SHY262186 SRQ262186:SRU262186 TBM262186:TBQ262186 TLI262186:TLM262186 TVE262186:TVI262186 UFA262186:UFE262186 UOW262186:UPA262186 UYS262186:UYW262186 VIO262186:VIS262186 VSK262186:VSO262186 WCG262186:WCK262186 WMC262186:WMG262186 WVY262186:WWC262186 Q327722:U327722 JM327722:JQ327722 TI327722:TM327722 ADE327722:ADI327722 ANA327722:ANE327722 AWW327722:AXA327722 BGS327722:BGW327722 BQO327722:BQS327722 CAK327722:CAO327722 CKG327722:CKK327722 CUC327722:CUG327722 DDY327722:DEC327722 DNU327722:DNY327722 DXQ327722:DXU327722 EHM327722:EHQ327722 ERI327722:ERM327722 FBE327722:FBI327722 FLA327722:FLE327722 FUW327722:FVA327722 GES327722:GEW327722 GOO327722:GOS327722 GYK327722:GYO327722 HIG327722:HIK327722 HSC327722:HSG327722 IBY327722:ICC327722 ILU327722:ILY327722 IVQ327722:IVU327722 JFM327722:JFQ327722 JPI327722:JPM327722 JZE327722:JZI327722 KJA327722:KJE327722 KSW327722:KTA327722 LCS327722:LCW327722 LMO327722:LMS327722 LWK327722:LWO327722 MGG327722:MGK327722 MQC327722:MQG327722 MZY327722:NAC327722 NJU327722:NJY327722 NTQ327722:NTU327722 ODM327722:ODQ327722 ONI327722:ONM327722 OXE327722:OXI327722 PHA327722:PHE327722 PQW327722:PRA327722 QAS327722:QAW327722 QKO327722:QKS327722 QUK327722:QUO327722 REG327722:REK327722 ROC327722:ROG327722 RXY327722:RYC327722 SHU327722:SHY327722 SRQ327722:SRU327722 TBM327722:TBQ327722 TLI327722:TLM327722 TVE327722:TVI327722 UFA327722:UFE327722 UOW327722:UPA327722 UYS327722:UYW327722 VIO327722:VIS327722 VSK327722:VSO327722 WCG327722:WCK327722 WMC327722:WMG327722 WVY327722:WWC327722 Q393258:U393258 JM393258:JQ393258 TI393258:TM393258 ADE393258:ADI393258 ANA393258:ANE393258 AWW393258:AXA393258 BGS393258:BGW393258 BQO393258:BQS393258 CAK393258:CAO393258 CKG393258:CKK393258 CUC393258:CUG393258 DDY393258:DEC393258 DNU393258:DNY393258 DXQ393258:DXU393258 EHM393258:EHQ393258 ERI393258:ERM393258 FBE393258:FBI393258 FLA393258:FLE393258 FUW393258:FVA393258 GES393258:GEW393258 GOO393258:GOS393258 GYK393258:GYO393258 HIG393258:HIK393258 HSC393258:HSG393258 IBY393258:ICC393258 ILU393258:ILY393258 IVQ393258:IVU393258 JFM393258:JFQ393258 JPI393258:JPM393258 JZE393258:JZI393258 KJA393258:KJE393258 KSW393258:KTA393258 LCS393258:LCW393258 LMO393258:LMS393258 LWK393258:LWO393258 MGG393258:MGK393258 MQC393258:MQG393258 MZY393258:NAC393258 NJU393258:NJY393258 NTQ393258:NTU393258 ODM393258:ODQ393258 ONI393258:ONM393258 OXE393258:OXI393258 PHA393258:PHE393258 PQW393258:PRA393258 QAS393258:QAW393258 QKO393258:QKS393258 QUK393258:QUO393258 REG393258:REK393258 ROC393258:ROG393258 RXY393258:RYC393258 SHU393258:SHY393258 SRQ393258:SRU393258 TBM393258:TBQ393258 TLI393258:TLM393258 TVE393258:TVI393258 UFA393258:UFE393258 UOW393258:UPA393258 UYS393258:UYW393258 VIO393258:VIS393258 VSK393258:VSO393258 WCG393258:WCK393258 WMC393258:WMG393258 WVY393258:WWC393258 Q458794:U458794 JM458794:JQ458794 TI458794:TM458794 ADE458794:ADI458794 ANA458794:ANE458794 AWW458794:AXA458794 BGS458794:BGW458794 BQO458794:BQS458794 CAK458794:CAO458794 CKG458794:CKK458794 CUC458794:CUG458794 DDY458794:DEC458794 DNU458794:DNY458794 DXQ458794:DXU458794 EHM458794:EHQ458794 ERI458794:ERM458794 FBE458794:FBI458794 FLA458794:FLE458794 FUW458794:FVA458794 GES458794:GEW458794 GOO458794:GOS458794 GYK458794:GYO458794 HIG458794:HIK458794 HSC458794:HSG458794 IBY458794:ICC458794 ILU458794:ILY458794 IVQ458794:IVU458794 JFM458794:JFQ458794 JPI458794:JPM458794 JZE458794:JZI458794 KJA458794:KJE458794 KSW458794:KTA458794 LCS458794:LCW458794 LMO458794:LMS458794 LWK458794:LWO458794 MGG458794:MGK458794 MQC458794:MQG458794 MZY458794:NAC458794 NJU458794:NJY458794 NTQ458794:NTU458794 ODM458794:ODQ458794 ONI458794:ONM458794 OXE458794:OXI458794 PHA458794:PHE458794 PQW458794:PRA458794 QAS458794:QAW458794 QKO458794:QKS458794 QUK458794:QUO458794 REG458794:REK458794 ROC458794:ROG458794 RXY458794:RYC458794 SHU458794:SHY458794 SRQ458794:SRU458794 TBM458794:TBQ458794 TLI458794:TLM458794 TVE458794:TVI458794 UFA458794:UFE458794 UOW458794:UPA458794 UYS458794:UYW458794 VIO458794:VIS458794 VSK458794:VSO458794 WCG458794:WCK458794 WMC458794:WMG458794 WVY458794:WWC458794 Q524330:U524330 JM524330:JQ524330 TI524330:TM524330 ADE524330:ADI524330 ANA524330:ANE524330 AWW524330:AXA524330 BGS524330:BGW524330 BQO524330:BQS524330 CAK524330:CAO524330 CKG524330:CKK524330 CUC524330:CUG524330 DDY524330:DEC524330 DNU524330:DNY524330 DXQ524330:DXU524330 EHM524330:EHQ524330 ERI524330:ERM524330 FBE524330:FBI524330 FLA524330:FLE524330 FUW524330:FVA524330 GES524330:GEW524330 GOO524330:GOS524330 GYK524330:GYO524330 HIG524330:HIK524330 HSC524330:HSG524330 IBY524330:ICC524330 ILU524330:ILY524330 IVQ524330:IVU524330 JFM524330:JFQ524330 JPI524330:JPM524330 JZE524330:JZI524330 KJA524330:KJE524330 KSW524330:KTA524330 LCS524330:LCW524330 LMO524330:LMS524330 LWK524330:LWO524330 MGG524330:MGK524330 MQC524330:MQG524330 MZY524330:NAC524330 NJU524330:NJY524330 NTQ524330:NTU524330 ODM524330:ODQ524330 ONI524330:ONM524330 OXE524330:OXI524330 PHA524330:PHE524330 PQW524330:PRA524330 QAS524330:QAW524330 QKO524330:QKS524330 QUK524330:QUO524330 REG524330:REK524330 ROC524330:ROG524330 RXY524330:RYC524330 SHU524330:SHY524330 SRQ524330:SRU524330 TBM524330:TBQ524330 TLI524330:TLM524330 TVE524330:TVI524330 UFA524330:UFE524330 UOW524330:UPA524330 UYS524330:UYW524330 VIO524330:VIS524330 VSK524330:VSO524330 WCG524330:WCK524330 WMC524330:WMG524330 WVY524330:WWC524330 Q589866:U589866 JM589866:JQ589866 TI589866:TM589866 ADE589866:ADI589866 ANA589866:ANE589866 AWW589866:AXA589866 BGS589866:BGW589866 BQO589866:BQS589866 CAK589866:CAO589866 CKG589866:CKK589866 CUC589866:CUG589866 DDY589866:DEC589866 DNU589866:DNY589866 DXQ589866:DXU589866 EHM589866:EHQ589866 ERI589866:ERM589866 FBE589866:FBI589866 FLA589866:FLE589866 FUW589866:FVA589866 GES589866:GEW589866 GOO589866:GOS589866 GYK589866:GYO589866 HIG589866:HIK589866 HSC589866:HSG589866 IBY589866:ICC589866 ILU589866:ILY589866 IVQ589866:IVU589866 JFM589866:JFQ589866 JPI589866:JPM589866 JZE589866:JZI589866 KJA589866:KJE589866 KSW589866:KTA589866 LCS589866:LCW589866 LMO589866:LMS589866 LWK589866:LWO589866 MGG589866:MGK589866 MQC589866:MQG589866 MZY589866:NAC589866 NJU589866:NJY589866 NTQ589866:NTU589866 ODM589866:ODQ589866 ONI589866:ONM589866 OXE589866:OXI589866 PHA589866:PHE589866 PQW589866:PRA589866 QAS589866:QAW589866 QKO589866:QKS589866 QUK589866:QUO589866 REG589866:REK589866 ROC589866:ROG589866 RXY589866:RYC589866 SHU589866:SHY589866 SRQ589866:SRU589866 TBM589866:TBQ589866 TLI589866:TLM589866 TVE589866:TVI589866 UFA589866:UFE589866 UOW589866:UPA589866 UYS589866:UYW589866 VIO589866:VIS589866 VSK589866:VSO589866 WCG589866:WCK589866 WMC589866:WMG589866 WVY589866:WWC589866 Q655402:U655402 JM655402:JQ655402 TI655402:TM655402 ADE655402:ADI655402 ANA655402:ANE655402 AWW655402:AXA655402 BGS655402:BGW655402 BQO655402:BQS655402 CAK655402:CAO655402 CKG655402:CKK655402 CUC655402:CUG655402 DDY655402:DEC655402 DNU655402:DNY655402 DXQ655402:DXU655402 EHM655402:EHQ655402 ERI655402:ERM655402 FBE655402:FBI655402 FLA655402:FLE655402 FUW655402:FVA655402 GES655402:GEW655402 GOO655402:GOS655402 GYK655402:GYO655402 HIG655402:HIK655402 HSC655402:HSG655402 IBY655402:ICC655402 ILU655402:ILY655402 IVQ655402:IVU655402 JFM655402:JFQ655402 JPI655402:JPM655402 JZE655402:JZI655402 KJA655402:KJE655402 KSW655402:KTA655402 LCS655402:LCW655402 LMO655402:LMS655402 LWK655402:LWO655402 MGG655402:MGK655402 MQC655402:MQG655402 MZY655402:NAC655402 NJU655402:NJY655402 NTQ655402:NTU655402 ODM655402:ODQ655402 ONI655402:ONM655402 OXE655402:OXI655402 PHA655402:PHE655402 PQW655402:PRA655402 QAS655402:QAW655402 QKO655402:QKS655402 QUK655402:QUO655402 REG655402:REK655402 ROC655402:ROG655402 RXY655402:RYC655402 SHU655402:SHY655402 SRQ655402:SRU655402 TBM655402:TBQ655402 TLI655402:TLM655402 TVE655402:TVI655402 UFA655402:UFE655402 UOW655402:UPA655402 UYS655402:UYW655402 VIO655402:VIS655402 VSK655402:VSO655402 WCG655402:WCK655402 WMC655402:WMG655402 WVY655402:WWC655402 Q720938:U720938 JM720938:JQ720938 TI720938:TM720938 ADE720938:ADI720938 ANA720938:ANE720938 AWW720938:AXA720938 BGS720938:BGW720938 BQO720938:BQS720938 CAK720938:CAO720938 CKG720938:CKK720938 CUC720938:CUG720938 DDY720938:DEC720938 DNU720938:DNY720938 DXQ720938:DXU720938 EHM720938:EHQ720938 ERI720938:ERM720938 FBE720938:FBI720938 FLA720938:FLE720938 FUW720938:FVA720938 GES720938:GEW720938 GOO720938:GOS720938 GYK720938:GYO720938 HIG720938:HIK720938 HSC720938:HSG720938 IBY720938:ICC720938 ILU720938:ILY720938 IVQ720938:IVU720938 JFM720938:JFQ720938 JPI720938:JPM720938 JZE720938:JZI720938 KJA720938:KJE720938 KSW720938:KTA720938 LCS720938:LCW720938 LMO720938:LMS720938 LWK720938:LWO720938 MGG720938:MGK720938 MQC720938:MQG720938 MZY720938:NAC720938 NJU720938:NJY720938 NTQ720938:NTU720938 ODM720938:ODQ720938 ONI720938:ONM720938 OXE720938:OXI720938 PHA720938:PHE720938 PQW720938:PRA720938 QAS720938:QAW720938 QKO720938:QKS720938 QUK720938:QUO720938 REG720938:REK720938 ROC720938:ROG720938 RXY720938:RYC720938 SHU720938:SHY720938 SRQ720938:SRU720938 TBM720938:TBQ720938 TLI720938:TLM720938 TVE720938:TVI720938 UFA720938:UFE720938 UOW720938:UPA720938 UYS720938:UYW720938 VIO720938:VIS720938 VSK720938:VSO720938 WCG720938:WCK720938 WMC720938:WMG720938 WVY720938:WWC720938 Q786474:U786474 JM786474:JQ786474 TI786474:TM786474 ADE786474:ADI786474 ANA786474:ANE786474 AWW786474:AXA786474 BGS786474:BGW786474 BQO786474:BQS786474 CAK786474:CAO786474 CKG786474:CKK786474 CUC786474:CUG786474 DDY786474:DEC786474 DNU786474:DNY786474 DXQ786474:DXU786474 EHM786474:EHQ786474 ERI786474:ERM786474 FBE786474:FBI786474 FLA786474:FLE786474 FUW786474:FVA786474 GES786474:GEW786474 GOO786474:GOS786474 GYK786474:GYO786474 HIG786474:HIK786474 HSC786474:HSG786474 IBY786474:ICC786474 ILU786474:ILY786474 IVQ786474:IVU786474 JFM786474:JFQ786474 JPI786474:JPM786474 JZE786474:JZI786474 KJA786474:KJE786474 KSW786474:KTA786474 LCS786474:LCW786474 LMO786474:LMS786474 LWK786474:LWO786474 MGG786474:MGK786474 MQC786474:MQG786474 MZY786474:NAC786474 NJU786474:NJY786474 NTQ786474:NTU786474 ODM786474:ODQ786474 ONI786474:ONM786474 OXE786474:OXI786474 PHA786474:PHE786474 PQW786474:PRA786474 QAS786474:QAW786474 QKO786474:QKS786474 QUK786474:QUO786474 REG786474:REK786474 ROC786474:ROG786474 RXY786474:RYC786474 SHU786474:SHY786474 SRQ786474:SRU786474 TBM786474:TBQ786474 TLI786474:TLM786474 TVE786474:TVI786474 UFA786474:UFE786474 UOW786474:UPA786474 UYS786474:UYW786474 VIO786474:VIS786474 VSK786474:VSO786474 WCG786474:WCK786474 WMC786474:WMG786474 WVY786474:WWC786474 Q852010:U852010 JM852010:JQ852010 TI852010:TM852010 ADE852010:ADI852010 ANA852010:ANE852010 AWW852010:AXA852010 BGS852010:BGW852010 BQO852010:BQS852010 CAK852010:CAO852010 CKG852010:CKK852010 CUC852010:CUG852010 DDY852010:DEC852010 DNU852010:DNY852010 DXQ852010:DXU852010 EHM852010:EHQ852010 ERI852010:ERM852010 FBE852010:FBI852010 FLA852010:FLE852010 FUW852010:FVA852010 GES852010:GEW852010 GOO852010:GOS852010 GYK852010:GYO852010 HIG852010:HIK852010 HSC852010:HSG852010 IBY852010:ICC852010 ILU852010:ILY852010 IVQ852010:IVU852010 JFM852010:JFQ852010 JPI852010:JPM852010 JZE852010:JZI852010 KJA852010:KJE852010 KSW852010:KTA852010 LCS852010:LCW852010 LMO852010:LMS852010 LWK852010:LWO852010 MGG852010:MGK852010 MQC852010:MQG852010 MZY852010:NAC852010 NJU852010:NJY852010 NTQ852010:NTU852010 ODM852010:ODQ852010 ONI852010:ONM852010 OXE852010:OXI852010 PHA852010:PHE852010 PQW852010:PRA852010 QAS852010:QAW852010 QKO852010:QKS852010 QUK852010:QUO852010 REG852010:REK852010 ROC852010:ROG852010 RXY852010:RYC852010 SHU852010:SHY852010 SRQ852010:SRU852010 TBM852010:TBQ852010 TLI852010:TLM852010 TVE852010:TVI852010 UFA852010:UFE852010 UOW852010:UPA852010 UYS852010:UYW852010 VIO852010:VIS852010 VSK852010:VSO852010 WCG852010:WCK852010 WMC852010:WMG852010 WVY852010:WWC852010 Q917546:U917546 JM917546:JQ917546 TI917546:TM917546 ADE917546:ADI917546 ANA917546:ANE917546 AWW917546:AXA917546 BGS917546:BGW917546 BQO917546:BQS917546 CAK917546:CAO917546 CKG917546:CKK917546 CUC917546:CUG917546 DDY917546:DEC917546 DNU917546:DNY917546 DXQ917546:DXU917546 EHM917546:EHQ917546 ERI917546:ERM917546 FBE917546:FBI917546 FLA917546:FLE917546 FUW917546:FVA917546 GES917546:GEW917546 GOO917546:GOS917546 GYK917546:GYO917546 HIG917546:HIK917546 HSC917546:HSG917546 IBY917546:ICC917546 ILU917546:ILY917546 IVQ917546:IVU917546 JFM917546:JFQ917546 JPI917546:JPM917546 JZE917546:JZI917546 KJA917546:KJE917546 KSW917546:KTA917546 LCS917546:LCW917546 LMO917546:LMS917546 LWK917546:LWO917546 MGG917546:MGK917546 MQC917546:MQG917546 MZY917546:NAC917546 NJU917546:NJY917546 NTQ917546:NTU917546 ODM917546:ODQ917546 ONI917546:ONM917546 OXE917546:OXI917546 PHA917546:PHE917546 PQW917546:PRA917546 QAS917546:QAW917546 QKO917546:QKS917546 QUK917546:QUO917546 REG917546:REK917546 ROC917546:ROG917546 RXY917546:RYC917546 SHU917546:SHY917546 SRQ917546:SRU917546 TBM917546:TBQ917546 TLI917546:TLM917546 TVE917546:TVI917546 UFA917546:UFE917546 UOW917546:UPA917546 UYS917546:UYW917546 VIO917546:VIS917546 VSK917546:VSO917546 WCG917546:WCK917546 WMC917546:WMG917546 WVY917546:WWC917546 Q983082:U983082 JM983082:JQ983082 TI983082:TM983082 ADE983082:ADI983082 ANA983082:ANE983082 AWW983082:AXA983082 BGS983082:BGW983082 BQO983082:BQS983082 CAK983082:CAO983082 CKG983082:CKK983082 CUC983082:CUG983082 DDY983082:DEC983082 DNU983082:DNY983082 DXQ983082:DXU983082 EHM983082:EHQ983082 ERI983082:ERM983082 FBE983082:FBI983082 FLA983082:FLE983082 FUW983082:FVA983082 GES983082:GEW983082 GOO983082:GOS983082 GYK983082:GYO983082 HIG983082:HIK983082 HSC983082:HSG983082 IBY983082:ICC983082 ILU983082:ILY983082 IVQ983082:IVU983082 JFM983082:JFQ983082 JPI983082:JPM983082 JZE983082:JZI983082 KJA983082:KJE983082 KSW983082:KTA983082 LCS983082:LCW983082 LMO983082:LMS983082 LWK983082:LWO983082 MGG983082:MGK983082 MQC983082:MQG983082 MZY983082:NAC983082 NJU983082:NJY983082 NTQ983082:NTU983082 ODM983082:ODQ983082 ONI983082:ONM983082 OXE983082:OXI983082 PHA983082:PHE983082 PQW983082:PRA983082 QAS983082:QAW983082 QKO983082:QKS983082 QUK983082:QUO983082 REG983082:REK983082 ROC983082:ROG983082 RXY983082:RYC983082 SHU983082:SHY983082 SRQ983082:SRU983082 TBM983082:TBQ983082 TLI983082:TLM983082 TVE983082:TVI983082 UFA983082:UFE983082 UOW983082:UPA983082 UYS983082:UYW983082 VIO983082:VIS983082 VSK983082:VSO983082 WCG983082:WCK983082 WMC983082:WMG983082 WVY983082:WWC983082 G97 JC97 SY97 ACU97 AMQ97 AWM97 BGI97 BQE97 CAA97 CJW97 CTS97 DDO97 DNK97 DXG97 EHC97 EQY97 FAU97 FKQ97 FUM97 GEI97 GOE97 GYA97 HHW97 HRS97 IBO97 ILK97 IVG97 JFC97 JOY97 JYU97 KIQ97 KSM97 LCI97 LME97 LWA97 MFW97 MPS97 MZO97 NJK97 NTG97 ODC97 OMY97 OWU97 PGQ97 PQM97 QAI97 QKE97 QUA97 RDW97 RNS97 RXO97 SHK97 SRG97 TBC97 TKY97 TUU97 UEQ97 UOM97 UYI97 VIE97 VSA97 WBW97 WLS97 WVO97 G65633 JC65633 SY65633 ACU65633 AMQ65633 AWM65633 BGI65633 BQE65633 CAA65633 CJW65633 CTS65633 DDO65633 DNK65633 DXG65633 EHC65633 EQY65633 FAU65633 FKQ65633 FUM65633 GEI65633 GOE65633 GYA65633 HHW65633 HRS65633 IBO65633 ILK65633 IVG65633 JFC65633 JOY65633 JYU65633 KIQ65633 KSM65633 LCI65633 LME65633 LWA65633 MFW65633 MPS65633 MZO65633 NJK65633 NTG65633 ODC65633 OMY65633 OWU65633 PGQ65633 PQM65633 QAI65633 QKE65633 QUA65633 RDW65633 RNS65633 RXO65633 SHK65633 SRG65633 TBC65633 TKY65633 TUU65633 UEQ65633 UOM65633 UYI65633 VIE65633 VSA65633 WBW65633 WLS65633 WVO65633 G131169 JC131169 SY131169 ACU131169 AMQ131169 AWM131169 BGI131169 BQE131169 CAA131169 CJW131169 CTS131169 DDO131169 DNK131169 DXG131169 EHC131169 EQY131169 FAU131169 FKQ131169 FUM131169 GEI131169 GOE131169 GYA131169 HHW131169 HRS131169 IBO131169 ILK131169 IVG131169 JFC131169 JOY131169 JYU131169 KIQ131169 KSM131169 LCI131169 LME131169 LWA131169 MFW131169 MPS131169 MZO131169 NJK131169 NTG131169 ODC131169 OMY131169 OWU131169 PGQ131169 PQM131169 QAI131169 QKE131169 QUA131169 RDW131169 RNS131169 RXO131169 SHK131169 SRG131169 TBC131169 TKY131169 TUU131169 UEQ131169 UOM131169 UYI131169 VIE131169 VSA131169 WBW131169 WLS131169 WVO131169 G196705 JC196705 SY196705 ACU196705 AMQ196705 AWM196705 BGI196705 BQE196705 CAA196705 CJW196705 CTS196705 DDO196705 DNK196705 DXG196705 EHC196705 EQY196705 FAU196705 FKQ196705 FUM196705 GEI196705 GOE196705 GYA196705 HHW196705 HRS196705 IBO196705 ILK196705 IVG196705 JFC196705 JOY196705 JYU196705 KIQ196705 KSM196705 LCI196705 LME196705 LWA196705 MFW196705 MPS196705 MZO196705 NJK196705 NTG196705 ODC196705 OMY196705 OWU196705 PGQ196705 PQM196705 QAI196705 QKE196705 QUA196705 RDW196705 RNS196705 RXO196705 SHK196705 SRG196705 TBC196705 TKY196705 TUU196705 UEQ196705 UOM196705 UYI196705 VIE196705 VSA196705 WBW196705 WLS196705 WVO196705 G262241 JC262241 SY262241 ACU262241 AMQ262241 AWM262241 BGI262241 BQE262241 CAA262241 CJW262241 CTS262241 DDO262241 DNK262241 DXG262241 EHC262241 EQY262241 FAU262241 FKQ262241 FUM262241 GEI262241 GOE262241 GYA262241 HHW262241 HRS262241 IBO262241 ILK262241 IVG262241 JFC262241 JOY262241 JYU262241 KIQ262241 KSM262241 LCI262241 LME262241 LWA262241 MFW262241 MPS262241 MZO262241 NJK262241 NTG262241 ODC262241 OMY262241 OWU262241 PGQ262241 PQM262241 QAI262241 QKE262241 QUA262241 RDW262241 RNS262241 RXO262241 SHK262241 SRG262241 TBC262241 TKY262241 TUU262241 UEQ262241 UOM262241 UYI262241 VIE262241 VSA262241 WBW262241 WLS262241 WVO262241 G327777 JC327777 SY327777 ACU327777 AMQ327777 AWM327777 BGI327777 BQE327777 CAA327777 CJW327777 CTS327777 DDO327777 DNK327777 DXG327777 EHC327777 EQY327777 FAU327777 FKQ327777 FUM327777 GEI327777 GOE327777 GYA327777 HHW327777 HRS327777 IBO327777 ILK327777 IVG327777 JFC327777 JOY327777 JYU327777 KIQ327777 KSM327777 LCI327777 LME327777 LWA327777 MFW327777 MPS327777 MZO327777 NJK327777 NTG327777 ODC327777 OMY327777 OWU327777 PGQ327777 PQM327777 QAI327777 QKE327777 QUA327777 RDW327777 RNS327777 RXO327777 SHK327777 SRG327777 TBC327777 TKY327777 TUU327777 UEQ327777 UOM327777 UYI327777 VIE327777 VSA327777 WBW327777 WLS327777 WVO327777 G393313 JC393313 SY393313 ACU393313 AMQ393313 AWM393313 BGI393313 BQE393313 CAA393313 CJW393313 CTS393313 DDO393313 DNK393313 DXG393313 EHC393313 EQY393313 FAU393313 FKQ393313 FUM393313 GEI393313 GOE393313 GYA393313 HHW393313 HRS393313 IBO393313 ILK393313 IVG393313 JFC393313 JOY393313 JYU393313 KIQ393313 KSM393313 LCI393313 LME393313 LWA393313 MFW393313 MPS393313 MZO393313 NJK393313 NTG393313 ODC393313 OMY393313 OWU393313 PGQ393313 PQM393313 QAI393313 QKE393313 QUA393313 RDW393313 RNS393313 RXO393313 SHK393313 SRG393313 TBC393313 TKY393313 TUU393313 UEQ393313 UOM393313 UYI393313 VIE393313 VSA393313 WBW393313 WLS393313 WVO393313 G458849 JC458849 SY458849 ACU458849 AMQ458849 AWM458849 BGI458849 BQE458849 CAA458849 CJW458849 CTS458849 DDO458849 DNK458849 DXG458849 EHC458849 EQY458849 FAU458849 FKQ458849 FUM458849 GEI458849 GOE458849 GYA458849 HHW458849 HRS458849 IBO458849 ILK458849 IVG458849 JFC458849 JOY458849 JYU458849 KIQ458849 KSM458849 LCI458849 LME458849 LWA458849 MFW458849 MPS458849 MZO458849 NJK458849 NTG458849 ODC458849 OMY458849 OWU458849 PGQ458849 PQM458849 QAI458849 QKE458849 QUA458849 RDW458849 RNS458849 RXO458849 SHK458849 SRG458849 TBC458849 TKY458849 TUU458849 UEQ458849 UOM458849 UYI458849 VIE458849 VSA458849 WBW458849 WLS458849 WVO458849 G524385 JC524385 SY524385 ACU524385 AMQ524385 AWM524385 BGI524385 BQE524385 CAA524385 CJW524385 CTS524385 DDO524385 DNK524385 DXG524385 EHC524385 EQY524385 FAU524385 FKQ524385 FUM524385 GEI524385 GOE524385 GYA524385 HHW524385 HRS524385 IBO524385 ILK524385 IVG524385 JFC524385 JOY524385 JYU524385 KIQ524385 KSM524385 LCI524385 LME524385 LWA524385 MFW524385 MPS524385 MZO524385 NJK524385 NTG524385 ODC524385 OMY524385 OWU524385 PGQ524385 PQM524385 QAI524385 QKE524385 QUA524385 RDW524385 RNS524385 RXO524385 SHK524385 SRG524385 TBC524385 TKY524385 TUU524385 UEQ524385 UOM524385 UYI524385 VIE524385 VSA524385 WBW524385 WLS524385 WVO524385 G589921 JC589921 SY589921 ACU589921 AMQ589921 AWM589921 BGI589921 BQE589921 CAA589921 CJW589921 CTS589921 DDO589921 DNK589921 DXG589921 EHC589921 EQY589921 FAU589921 FKQ589921 FUM589921 GEI589921 GOE589921 GYA589921 HHW589921 HRS589921 IBO589921 ILK589921 IVG589921 JFC589921 JOY589921 JYU589921 KIQ589921 KSM589921 LCI589921 LME589921 LWA589921 MFW589921 MPS589921 MZO589921 NJK589921 NTG589921 ODC589921 OMY589921 OWU589921 PGQ589921 PQM589921 QAI589921 QKE589921 QUA589921 RDW589921 RNS589921 RXO589921 SHK589921 SRG589921 TBC589921 TKY589921 TUU589921 UEQ589921 UOM589921 UYI589921 VIE589921 VSA589921 WBW589921 WLS589921 WVO589921 G655457 JC655457 SY655457 ACU655457 AMQ655457 AWM655457 BGI655457 BQE655457 CAA655457 CJW655457 CTS655457 DDO655457 DNK655457 DXG655457 EHC655457 EQY655457 FAU655457 FKQ655457 FUM655457 GEI655457 GOE655457 GYA655457 HHW655457 HRS655457 IBO655457 ILK655457 IVG655457 JFC655457 JOY655457 JYU655457 KIQ655457 KSM655457 LCI655457 LME655457 LWA655457 MFW655457 MPS655457 MZO655457 NJK655457 NTG655457 ODC655457 OMY655457 OWU655457 PGQ655457 PQM655457 QAI655457 QKE655457 QUA655457 RDW655457 RNS655457 RXO655457 SHK655457 SRG655457 TBC655457 TKY655457 TUU655457 UEQ655457 UOM655457 UYI655457 VIE655457 VSA655457 WBW655457 WLS655457 WVO655457 G720993 JC720993 SY720993 ACU720993 AMQ720993 AWM720993 BGI720993 BQE720993 CAA720993 CJW720993 CTS720993 DDO720993 DNK720993 DXG720993 EHC720993 EQY720993 FAU720993 FKQ720993 FUM720993 GEI720993 GOE720993 GYA720993 HHW720993 HRS720993 IBO720993 ILK720993 IVG720993 JFC720993 JOY720993 JYU720993 KIQ720993 KSM720993 LCI720993 LME720993 LWA720993 MFW720993 MPS720993 MZO720993 NJK720993 NTG720993 ODC720993 OMY720993 OWU720993 PGQ720993 PQM720993 QAI720993 QKE720993 QUA720993 RDW720993 RNS720993 RXO720993 SHK720993 SRG720993 TBC720993 TKY720993 TUU720993 UEQ720993 UOM720993 UYI720993 VIE720993 VSA720993 WBW720993 WLS720993 WVO720993 G786529 JC786529 SY786529 ACU786529 AMQ786529 AWM786529 BGI786529 BQE786529 CAA786529 CJW786529 CTS786529 DDO786529 DNK786529 DXG786529 EHC786529 EQY786529 FAU786529 FKQ786529 FUM786529 GEI786529 GOE786529 GYA786529 HHW786529 HRS786529 IBO786529 ILK786529 IVG786529 JFC786529 JOY786529 JYU786529 KIQ786529 KSM786529 LCI786529 LME786529 LWA786529 MFW786529 MPS786529 MZO786529 NJK786529 NTG786529 ODC786529 OMY786529 OWU786529 PGQ786529 PQM786529 QAI786529 QKE786529 QUA786529 RDW786529 RNS786529 RXO786529 SHK786529 SRG786529 TBC786529 TKY786529 TUU786529 UEQ786529 UOM786529 UYI786529 VIE786529 VSA786529 WBW786529 WLS786529 WVO786529 G852065 JC852065 SY852065 ACU852065 AMQ852065 AWM852065 BGI852065 BQE852065 CAA852065 CJW852065 CTS852065 DDO852065 DNK852065 DXG852065 EHC852065 EQY852065 FAU852065 FKQ852065 FUM852065 GEI852065 GOE852065 GYA852065 HHW852065 HRS852065 IBO852065 ILK852065 IVG852065 JFC852065 JOY852065 JYU852065 KIQ852065 KSM852065 LCI852065 LME852065 LWA852065 MFW852065 MPS852065 MZO852065 NJK852065 NTG852065 ODC852065 OMY852065 OWU852065 PGQ852065 PQM852065 QAI852065 QKE852065 QUA852065 RDW852065 RNS852065 RXO852065 SHK852065 SRG852065 TBC852065 TKY852065 TUU852065 UEQ852065 UOM852065 UYI852065 VIE852065 VSA852065 WBW852065 WLS852065 WVO852065 G917601 JC917601 SY917601 ACU917601 AMQ917601 AWM917601 BGI917601 BQE917601 CAA917601 CJW917601 CTS917601 DDO917601 DNK917601 DXG917601 EHC917601 EQY917601 FAU917601 FKQ917601 FUM917601 GEI917601 GOE917601 GYA917601 HHW917601 HRS917601 IBO917601 ILK917601 IVG917601 JFC917601 JOY917601 JYU917601 KIQ917601 KSM917601 LCI917601 LME917601 LWA917601 MFW917601 MPS917601 MZO917601 NJK917601 NTG917601 ODC917601 OMY917601 OWU917601 PGQ917601 PQM917601 QAI917601 QKE917601 QUA917601 RDW917601 RNS917601 RXO917601 SHK917601 SRG917601 TBC917601 TKY917601 TUU917601 UEQ917601 UOM917601 UYI917601 VIE917601 VSA917601 WBW917601 WLS917601 WVO917601 G983137 JC983137 SY983137 ACU983137 AMQ983137 AWM983137 BGI983137 BQE983137 CAA983137 CJW983137 CTS983137 DDO983137 DNK983137 DXG983137 EHC983137 EQY983137 FAU983137 FKQ983137 FUM983137 GEI983137 GOE983137 GYA983137 HHW983137 HRS983137 IBO983137 ILK983137 IVG983137 JFC983137 JOY983137 JYU983137 KIQ983137 KSM983137 LCI983137 LME983137 LWA983137 MFW983137 MPS983137 MZO983137 NJK983137 NTG983137 ODC983137 OMY983137 OWU983137 PGQ983137 PQM983137 QAI983137 QKE983137 QUA983137 RDW983137 RNS983137 RXO983137 SHK983137 SRG983137 TBC983137 TKY983137 TUU983137 UEQ983137 UOM983137 UYI983137 VIE983137 VSA983137 WBW983137 WLS983137 WVO983137 Q46:U46 JM46:JQ46 TI46:TM46 ADE46:ADI46 ANA46:ANE46 AWW46:AXA46 BGS46:BGW46 BQO46:BQS46 CAK46:CAO46 CKG46:CKK46 CUC46:CUG46 DDY46:DEC46 DNU46:DNY46 DXQ46:DXU46 EHM46:EHQ46 ERI46:ERM46 FBE46:FBI46 FLA46:FLE46 FUW46:FVA46 GES46:GEW46 GOO46:GOS46 GYK46:GYO46 HIG46:HIK46 HSC46:HSG46 IBY46:ICC46 ILU46:ILY46 IVQ46:IVU46 JFM46:JFQ46 JPI46:JPM46 JZE46:JZI46 KJA46:KJE46 KSW46:KTA46 LCS46:LCW46 LMO46:LMS46 LWK46:LWO46 MGG46:MGK46 MQC46:MQG46 MZY46:NAC46 NJU46:NJY46 NTQ46:NTU46 ODM46:ODQ46 ONI46:ONM46 OXE46:OXI46 PHA46:PHE46 PQW46:PRA46 QAS46:QAW46 QKO46:QKS46 QUK46:QUO46 REG46:REK46 ROC46:ROG46 RXY46:RYC46 SHU46:SHY46 SRQ46:SRU46 TBM46:TBQ46 TLI46:TLM46 TVE46:TVI46 UFA46:UFE46 UOW46:UPA46 UYS46:UYW46 VIO46:VIS46 VSK46:VSO46 WCG46:WCK46 WMC46:WMG46 WVY46:WWC46 Q65582:U65582 JM65582:JQ65582 TI65582:TM65582 ADE65582:ADI65582 ANA65582:ANE65582 AWW65582:AXA65582 BGS65582:BGW65582 BQO65582:BQS65582 CAK65582:CAO65582 CKG65582:CKK65582 CUC65582:CUG65582 DDY65582:DEC65582 DNU65582:DNY65582 DXQ65582:DXU65582 EHM65582:EHQ65582 ERI65582:ERM65582 FBE65582:FBI65582 FLA65582:FLE65582 FUW65582:FVA65582 GES65582:GEW65582 GOO65582:GOS65582 GYK65582:GYO65582 HIG65582:HIK65582 HSC65582:HSG65582 IBY65582:ICC65582 ILU65582:ILY65582 IVQ65582:IVU65582 JFM65582:JFQ65582 JPI65582:JPM65582 JZE65582:JZI65582 KJA65582:KJE65582 KSW65582:KTA65582 LCS65582:LCW65582 LMO65582:LMS65582 LWK65582:LWO65582 MGG65582:MGK65582 MQC65582:MQG65582 MZY65582:NAC65582 NJU65582:NJY65582 NTQ65582:NTU65582 ODM65582:ODQ65582 ONI65582:ONM65582 OXE65582:OXI65582 PHA65582:PHE65582 PQW65582:PRA65582 QAS65582:QAW65582 QKO65582:QKS65582 QUK65582:QUO65582 REG65582:REK65582 ROC65582:ROG65582 RXY65582:RYC65582 SHU65582:SHY65582 SRQ65582:SRU65582 TBM65582:TBQ65582 TLI65582:TLM65582 TVE65582:TVI65582 UFA65582:UFE65582 UOW65582:UPA65582 UYS65582:UYW65582 VIO65582:VIS65582 VSK65582:VSO65582 WCG65582:WCK65582 WMC65582:WMG65582 WVY65582:WWC65582 Q131118:U131118 JM131118:JQ131118 TI131118:TM131118 ADE131118:ADI131118 ANA131118:ANE131118 AWW131118:AXA131118 BGS131118:BGW131118 BQO131118:BQS131118 CAK131118:CAO131118 CKG131118:CKK131118 CUC131118:CUG131118 DDY131118:DEC131118 DNU131118:DNY131118 DXQ131118:DXU131118 EHM131118:EHQ131118 ERI131118:ERM131118 FBE131118:FBI131118 FLA131118:FLE131118 FUW131118:FVA131118 GES131118:GEW131118 GOO131118:GOS131118 GYK131118:GYO131118 HIG131118:HIK131118 HSC131118:HSG131118 IBY131118:ICC131118 ILU131118:ILY131118 IVQ131118:IVU131118 JFM131118:JFQ131118 JPI131118:JPM131118 JZE131118:JZI131118 KJA131118:KJE131118 KSW131118:KTA131118 LCS131118:LCW131118 LMO131118:LMS131118 LWK131118:LWO131118 MGG131118:MGK131118 MQC131118:MQG131118 MZY131118:NAC131118 NJU131118:NJY131118 NTQ131118:NTU131118 ODM131118:ODQ131118 ONI131118:ONM131118 OXE131118:OXI131118 PHA131118:PHE131118 PQW131118:PRA131118 QAS131118:QAW131118 QKO131118:QKS131118 QUK131118:QUO131118 REG131118:REK131118 ROC131118:ROG131118 RXY131118:RYC131118 SHU131118:SHY131118 SRQ131118:SRU131118 TBM131118:TBQ131118 TLI131118:TLM131118 TVE131118:TVI131118 UFA131118:UFE131118 UOW131118:UPA131118 UYS131118:UYW131118 VIO131118:VIS131118 VSK131118:VSO131118 WCG131118:WCK131118 WMC131118:WMG131118 WVY131118:WWC131118 Q196654:U196654 JM196654:JQ196654 TI196654:TM196654 ADE196654:ADI196654 ANA196654:ANE196654 AWW196654:AXA196654 BGS196654:BGW196654 BQO196654:BQS196654 CAK196654:CAO196654 CKG196654:CKK196654 CUC196654:CUG196654 DDY196654:DEC196654 DNU196654:DNY196654 DXQ196654:DXU196654 EHM196654:EHQ196654 ERI196654:ERM196654 FBE196654:FBI196654 FLA196654:FLE196654 FUW196654:FVA196654 GES196654:GEW196654 GOO196654:GOS196654 GYK196654:GYO196654 HIG196654:HIK196654 HSC196654:HSG196654 IBY196654:ICC196654 ILU196654:ILY196654 IVQ196654:IVU196654 JFM196654:JFQ196654 JPI196654:JPM196654 JZE196654:JZI196654 KJA196654:KJE196654 KSW196654:KTA196654 LCS196654:LCW196654 LMO196654:LMS196654 LWK196654:LWO196654 MGG196654:MGK196654 MQC196654:MQG196654 MZY196654:NAC196654 NJU196654:NJY196654 NTQ196654:NTU196654 ODM196654:ODQ196654 ONI196654:ONM196654 OXE196654:OXI196654 PHA196654:PHE196654 PQW196654:PRA196654 QAS196654:QAW196654 QKO196654:QKS196654 QUK196654:QUO196654 REG196654:REK196654 ROC196654:ROG196654 RXY196654:RYC196654 SHU196654:SHY196654 SRQ196654:SRU196654 TBM196654:TBQ196654 TLI196654:TLM196654 TVE196654:TVI196654 UFA196654:UFE196654 UOW196654:UPA196654 UYS196654:UYW196654 VIO196654:VIS196654 VSK196654:VSO196654 WCG196654:WCK196654 WMC196654:WMG196654 WVY196654:WWC196654 Q262190:U262190 JM262190:JQ262190 TI262190:TM262190 ADE262190:ADI262190 ANA262190:ANE262190 AWW262190:AXA262190 BGS262190:BGW262190 BQO262190:BQS262190 CAK262190:CAO262190 CKG262190:CKK262190 CUC262190:CUG262190 DDY262190:DEC262190 DNU262190:DNY262190 DXQ262190:DXU262190 EHM262190:EHQ262190 ERI262190:ERM262190 FBE262190:FBI262190 FLA262190:FLE262190 FUW262190:FVA262190 GES262190:GEW262190 GOO262190:GOS262190 GYK262190:GYO262190 HIG262190:HIK262190 HSC262190:HSG262190 IBY262190:ICC262190 ILU262190:ILY262190 IVQ262190:IVU262190 JFM262190:JFQ262190 JPI262190:JPM262190 JZE262190:JZI262190 KJA262190:KJE262190 KSW262190:KTA262190 LCS262190:LCW262190 LMO262190:LMS262190 LWK262190:LWO262190 MGG262190:MGK262190 MQC262190:MQG262190 MZY262190:NAC262190 NJU262190:NJY262190 NTQ262190:NTU262190 ODM262190:ODQ262190 ONI262190:ONM262190 OXE262190:OXI262190 PHA262190:PHE262190 PQW262190:PRA262190 QAS262190:QAW262190 QKO262190:QKS262190 QUK262190:QUO262190 REG262190:REK262190 ROC262190:ROG262190 RXY262190:RYC262190 SHU262190:SHY262190 SRQ262190:SRU262190 TBM262190:TBQ262190 TLI262190:TLM262190 TVE262190:TVI262190 UFA262190:UFE262190 UOW262190:UPA262190 UYS262190:UYW262190 VIO262190:VIS262190 VSK262190:VSO262190 WCG262190:WCK262190 WMC262190:WMG262190 WVY262190:WWC262190 Q327726:U327726 JM327726:JQ327726 TI327726:TM327726 ADE327726:ADI327726 ANA327726:ANE327726 AWW327726:AXA327726 BGS327726:BGW327726 BQO327726:BQS327726 CAK327726:CAO327726 CKG327726:CKK327726 CUC327726:CUG327726 DDY327726:DEC327726 DNU327726:DNY327726 DXQ327726:DXU327726 EHM327726:EHQ327726 ERI327726:ERM327726 FBE327726:FBI327726 FLA327726:FLE327726 FUW327726:FVA327726 GES327726:GEW327726 GOO327726:GOS327726 GYK327726:GYO327726 HIG327726:HIK327726 HSC327726:HSG327726 IBY327726:ICC327726 ILU327726:ILY327726 IVQ327726:IVU327726 JFM327726:JFQ327726 JPI327726:JPM327726 JZE327726:JZI327726 KJA327726:KJE327726 KSW327726:KTA327726 LCS327726:LCW327726 LMO327726:LMS327726 LWK327726:LWO327726 MGG327726:MGK327726 MQC327726:MQG327726 MZY327726:NAC327726 NJU327726:NJY327726 NTQ327726:NTU327726 ODM327726:ODQ327726 ONI327726:ONM327726 OXE327726:OXI327726 PHA327726:PHE327726 PQW327726:PRA327726 QAS327726:QAW327726 QKO327726:QKS327726 QUK327726:QUO327726 REG327726:REK327726 ROC327726:ROG327726 RXY327726:RYC327726 SHU327726:SHY327726 SRQ327726:SRU327726 TBM327726:TBQ327726 TLI327726:TLM327726 TVE327726:TVI327726 UFA327726:UFE327726 UOW327726:UPA327726 UYS327726:UYW327726 VIO327726:VIS327726 VSK327726:VSO327726 WCG327726:WCK327726 WMC327726:WMG327726 WVY327726:WWC327726 Q393262:U393262 JM393262:JQ393262 TI393262:TM393262 ADE393262:ADI393262 ANA393262:ANE393262 AWW393262:AXA393262 BGS393262:BGW393262 BQO393262:BQS393262 CAK393262:CAO393262 CKG393262:CKK393262 CUC393262:CUG393262 DDY393262:DEC393262 DNU393262:DNY393262 DXQ393262:DXU393262 EHM393262:EHQ393262 ERI393262:ERM393262 FBE393262:FBI393262 FLA393262:FLE393262 FUW393262:FVA393262 GES393262:GEW393262 GOO393262:GOS393262 GYK393262:GYO393262 HIG393262:HIK393262 HSC393262:HSG393262 IBY393262:ICC393262 ILU393262:ILY393262 IVQ393262:IVU393262 JFM393262:JFQ393262 JPI393262:JPM393262 JZE393262:JZI393262 KJA393262:KJE393262 KSW393262:KTA393262 LCS393262:LCW393262 LMO393262:LMS393262 LWK393262:LWO393262 MGG393262:MGK393262 MQC393262:MQG393262 MZY393262:NAC393262 NJU393262:NJY393262 NTQ393262:NTU393262 ODM393262:ODQ393262 ONI393262:ONM393262 OXE393262:OXI393262 PHA393262:PHE393262 PQW393262:PRA393262 QAS393262:QAW393262 QKO393262:QKS393262 QUK393262:QUO393262 REG393262:REK393262 ROC393262:ROG393262 RXY393262:RYC393262 SHU393262:SHY393262 SRQ393262:SRU393262 TBM393262:TBQ393262 TLI393262:TLM393262 TVE393262:TVI393262 UFA393262:UFE393262 UOW393262:UPA393262 UYS393262:UYW393262 VIO393262:VIS393262 VSK393262:VSO393262 WCG393262:WCK393262 WMC393262:WMG393262 WVY393262:WWC393262 Q458798:U458798 JM458798:JQ458798 TI458798:TM458798 ADE458798:ADI458798 ANA458798:ANE458798 AWW458798:AXA458798 BGS458798:BGW458798 BQO458798:BQS458798 CAK458798:CAO458798 CKG458798:CKK458798 CUC458798:CUG458798 DDY458798:DEC458798 DNU458798:DNY458798 DXQ458798:DXU458798 EHM458798:EHQ458798 ERI458798:ERM458798 FBE458798:FBI458798 FLA458798:FLE458798 FUW458798:FVA458798 GES458798:GEW458798 GOO458798:GOS458798 GYK458798:GYO458798 HIG458798:HIK458798 HSC458798:HSG458798 IBY458798:ICC458798 ILU458798:ILY458798 IVQ458798:IVU458798 JFM458798:JFQ458798 JPI458798:JPM458798 JZE458798:JZI458798 KJA458798:KJE458798 KSW458798:KTA458798 LCS458798:LCW458798 LMO458798:LMS458798 LWK458798:LWO458798 MGG458798:MGK458798 MQC458798:MQG458798 MZY458798:NAC458798 NJU458798:NJY458798 NTQ458798:NTU458798 ODM458798:ODQ458798 ONI458798:ONM458798 OXE458798:OXI458798 PHA458798:PHE458798 PQW458798:PRA458798 QAS458798:QAW458798 QKO458798:QKS458798 QUK458798:QUO458798 REG458798:REK458798 ROC458798:ROG458798 RXY458798:RYC458798 SHU458798:SHY458798 SRQ458798:SRU458798 TBM458798:TBQ458798 TLI458798:TLM458798 TVE458798:TVI458798 UFA458798:UFE458798 UOW458798:UPA458798 UYS458798:UYW458798 VIO458798:VIS458798 VSK458798:VSO458798 WCG458798:WCK458798 WMC458798:WMG458798 WVY458798:WWC458798 Q524334:U524334 JM524334:JQ524334 TI524334:TM524334 ADE524334:ADI524334 ANA524334:ANE524334 AWW524334:AXA524334 BGS524334:BGW524334 BQO524334:BQS524334 CAK524334:CAO524334 CKG524334:CKK524334 CUC524334:CUG524334 DDY524334:DEC524334 DNU524334:DNY524334 DXQ524334:DXU524334 EHM524334:EHQ524334 ERI524334:ERM524334 FBE524334:FBI524334 FLA524334:FLE524334 FUW524334:FVA524334 GES524334:GEW524334 GOO524334:GOS524334 GYK524334:GYO524334 HIG524334:HIK524334 HSC524334:HSG524334 IBY524334:ICC524334 ILU524334:ILY524334 IVQ524334:IVU524334 JFM524334:JFQ524334 JPI524334:JPM524334 JZE524334:JZI524334 KJA524334:KJE524334 KSW524334:KTA524334 LCS524334:LCW524334 LMO524334:LMS524334 LWK524334:LWO524334 MGG524334:MGK524334 MQC524334:MQG524334 MZY524334:NAC524334 NJU524334:NJY524334 NTQ524334:NTU524334 ODM524334:ODQ524334 ONI524334:ONM524334 OXE524334:OXI524334 PHA524334:PHE524334 PQW524334:PRA524334 QAS524334:QAW524334 QKO524334:QKS524334 QUK524334:QUO524334 REG524334:REK524334 ROC524334:ROG524334 RXY524334:RYC524334 SHU524334:SHY524334 SRQ524334:SRU524334 TBM524334:TBQ524334 TLI524334:TLM524334 TVE524334:TVI524334 UFA524334:UFE524334 UOW524334:UPA524334 UYS524334:UYW524334 VIO524334:VIS524334 VSK524334:VSO524334 WCG524334:WCK524334 WMC524334:WMG524334 WVY524334:WWC524334 Q589870:U589870 JM589870:JQ589870 TI589870:TM589870 ADE589870:ADI589870 ANA589870:ANE589870 AWW589870:AXA589870 BGS589870:BGW589870 BQO589870:BQS589870 CAK589870:CAO589870 CKG589870:CKK589870 CUC589870:CUG589870 DDY589870:DEC589870 DNU589870:DNY589870 DXQ589870:DXU589870 EHM589870:EHQ589870 ERI589870:ERM589870 FBE589870:FBI589870 FLA589870:FLE589870 FUW589870:FVA589870 GES589870:GEW589870 GOO589870:GOS589870 GYK589870:GYO589870 HIG589870:HIK589870 HSC589870:HSG589870 IBY589870:ICC589870 ILU589870:ILY589870 IVQ589870:IVU589870 JFM589870:JFQ589870 JPI589870:JPM589870 JZE589870:JZI589870 KJA589870:KJE589870 KSW589870:KTA589870 LCS589870:LCW589870 LMO589870:LMS589870 LWK589870:LWO589870 MGG589870:MGK589870 MQC589870:MQG589870 MZY589870:NAC589870 NJU589870:NJY589870 NTQ589870:NTU589870 ODM589870:ODQ589870 ONI589870:ONM589870 OXE589870:OXI589870 PHA589870:PHE589870 PQW589870:PRA589870 QAS589870:QAW589870 QKO589870:QKS589870 QUK589870:QUO589870 REG589870:REK589870 ROC589870:ROG589870 RXY589870:RYC589870 SHU589870:SHY589870 SRQ589870:SRU589870 TBM589870:TBQ589870 TLI589870:TLM589870 TVE589870:TVI589870 UFA589870:UFE589870 UOW589870:UPA589870 UYS589870:UYW589870 VIO589870:VIS589870 VSK589870:VSO589870 WCG589870:WCK589870 WMC589870:WMG589870 WVY589870:WWC589870 Q655406:U655406 JM655406:JQ655406 TI655406:TM655406 ADE655406:ADI655406 ANA655406:ANE655406 AWW655406:AXA655406 BGS655406:BGW655406 BQO655406:BQS655406 CAK655406:CAO655406 CKG655406:CKK655406 CUC655406:CUG655406 DDY655406:DEC655406 DNU655406:DNY655406 DXQ655406:DXU655406 EHM655406:EHQ655406 ERI655406:ERM655406 FBE655406:FBI655406 FLA655406:FLE655406 FUW655406:FVA655406 GES655406:GEW655406 GOO655406:GOS655406 GYK655406:GYO655406 HIG655406:HIK655406 HSC655406:HSG655406 IBY655406:ICC655406 ILU655406:ILY655406 IVQ655406:IVU655406 JFM655406:JFQ655406 JPI655406:JPM655406 JZE655406:JZI655406 KJA655406:KJE655406 KSW655406:KTA655406 LCS655406:LCW655406 LMO655406:LMS655406 LWK655406:LWO655406 MGG655406:MGK655406 MQC655406:MQG655406 MZY655406:NAC655406 NJU655406:NJY655406 NTQ655406:NTU655406 ODM655406:ODQ655406 ONI655406:ONM655406 OXE655406:OXI655406 PHA655406:PHE655406 PQW655406:PRA655406 QAS655406:QAW655406 QKO655406:QKS655406 QUK655406:QUO655406 REG655406:REK655406 ROC655406:ROG655406 RXY655406:RYC655406 SHU655406:SHY655406 SRQ655406:SRU655406 TBM655406:TBQ655406 TLI655406:TLM655406 TVE655406:TVI655406 UFA655406:UFE655406 UOW655406:UPA655406 UYS655406:UYW655406 VIO655406:VIS655406 VSK655406:VSO655406 WCG655406:WCK655406 WMC655406:WMG655406 WVY655406:WWC655406 Q720942:U720942 JM720942:JQ720942 TI720942:TM720942 ADE720942:ADI720942 ANA720942:ANE720942 AWW720942:AXA720942 BGS720942:BGW720942 BQO720942:BQS720942 CAK720942:CAO720942 CKG720942:CKK720942 CUC720942:CUG720942 DDY720942:DEC720942 DNU720942:DNY720942 DXQ720942:DXU720942 EHM720942:EHQ720942 ERI720942:ERM720942 FBE720942:FBI720942 FLA720942:FLE720942 FUW720942:FVA720942 GES720942:GEW720942 GOO720942:GOS720942 GYK720942:GYO720942 HIG720942:HIK720942 HSC720942:HSG720942 IBY720942:ICC720942 ILU720942:ILY720942 IVQ720942:IVU720942 JFM720942:JFQ720942 JPI720942:JPM720942 JZE720942:JZI720942 KJA720942:KJE720942 KSW720942:KTA720942 LCS720942:LCW720942 LMO720942:LMS720942 LWK720942:LWO720942 MGG720942:MGK720942 MQC720942:MQG720942 MZY720942:NAC720942 NJU720942:NJY720942 NTQ720942:NTU720942 ODM720942:ODQ720942 ONI720942:ONM720942 OXE720942:OXI720942 PHA720942:PHE720942 PQW720942:PRA720942 QAS720942:QAW720942 QKO720942:QKS720942 QUK720942:QUO720942 REG720942:REK720942 ROC720942:ROG720942 RXY720942:RYC720942 SHU720942:SHY720942 SRQ720942:SRU720942 TBM720942:TBQ720942 TLI720942:TLM720942 TVE720942:TVI720942 UFA720942:UFE720942 UOW720942:UPA720942 UYS720942:UYW720942 VIO720942:VIS720942 VSK720942:VSO720942 WCG720942:WCK720942 WMC720942:WMG720942 WVY720942:WWC720942 Q786478:U786478 JM786478:JQ786478 TI786478:TM786478 ADE786478:ADI786478 ANA786478:ANE786478 AWW786478:AXA786478 BGS786478:BGW786478 BQO786478:BQS786478 CAK786478:CAO786478 CKG786478:CKK786478 CUC786478:CUG786478 DDY786478:DEC786478 DNU786478:DNY786478 DXQ786478:DXU786478 EHM786478:EHQ786478 ERI786478:ERM786478 FBE786478:FBI786478 FLA786478:FLE786478 FUW786478:FVA786478 GES786478:GEW786478 GOO786478:GOS786478 GYK786478:GYO786478 HIG786478:HIK786478 HSC786478:HSG786478 IBY786478:ICC786478 ILU786478:ILY786478 IVQ786478:IVU786478 JFM786478:JFQ786478 JPI786478:JPM786478 JZE786478:JZI786478 KJA786478:KJE786478 KSW786478:KTA786478 LCS786478:LCW786478 LMO786478:LMS786478 LWK786478:LWO786478 MGG786478:MGK786478 MQC786478:MQG786478 MZY786478:NAC786478 NJU786478:NJY786478 NTQ786478:NTU786478 ODM786478:ODQ786478 ONI786478:ONM786478 OXE786478:OXI786478 PHA786478:PHE786478 PQW786478:PRA786478 QAS786478:QAW786478 QKO786478:QKS786478 QUK786478:QUO786478 REG786478:REK786478 ROC786478:ROG786478 RXY786478:RYC786478 SHU786478:SHY786478 SRQ786478:SRU786478 TBM786478:TBQ786478 TLI786478:TLM786478 TVE786478:TVI786478 UFA786478:UFE786478 UOW786478:UPA786478 UYS786478:UYW786478 VIO786478:VIS786478 VSK786478:VSO786478 WCG786478:WCK786478 WMC786478:WMG786478 WVY786478:WWC786478 Q852014:U852014 JM852014:JQ852014 TI852014:TM852014 ADE852014:ADI852014 ANA852014:ANE852014 AWW852014:AXA852014 BGS852014:BGW852014 BQO852014:BQS852014 CAK852014:CAO852014 CKG852014:CKK852014 CUC852014:CUG852014 DDY852014:DEC852014 DNU852014:DNY852014 DXQ852014:DXU852014 EHM852014:EHQ852014 ERI852014:ERM852014 FBE852014:FBI852014 FLA852014:FLE852014 FUW852014:FVA852014 GES852014:GEW852014 GOO852014:GOS852014 GYK852014:GYO852014 HIG852014:HIK852014 HSC852014:HSG852014 IBY852014:ICC852014 ILU852014:ILY852014 IVQ852014:IVU852014 JFM852014:JFQ852014 JPI852014:JPM852014 JZE852014:JZI852014 KJA852014:KJE852014 KSW852014:KTA852014 LCS852014:LCW852014 LMO852014:LMS852014 LWK852014:LWO852014 MGG852014:MGK852014 MQC852014:MQG852014 MZY852014:NAC852014 NJU852014:NJY852014 NTQ852014:NTU852014 ODM852014:ODQ852014 ONI852014:ONM852014 OXE852014:OXI852014 PHA852014:PHE852014 PQW852014:PRA852014 QAS852014:QAW852014 QKO852014:QKS852014 QUK852014:QUO852014 REG852014:REK852014 ROC852014:ROG852014 RXY852014:RYC852014 SHU852014:SHY852014 SRQ852014:SRU852014 TBM852014:TBQ852014 TLI852014:TLM852014 TVE852014:TVI852014 UFA852014:UFE852014 UOW852014:UPA852014 UYS852014:UYW852014 VIO852014:VIS852014 VSK852014:VSO852014 WCG852014:WCK852014 WMC852014:WMG852014 WVY852014:WWC852014 Q917550:U917550 JM917550:JQ917550 TI917550:TM917550 ADE917550:ADI917550 ANA917550:ANE917550 AWW917550:AXA917550 BGS917550:BGW917550 BQO917550:BQS917550 CAK917550:CAO917550 CKG917550:CKK917550 CUC917550:CUG917550 DDY917550:DEC917550 DNU917550:DNY917550 DXQ917550:DXU917550 EHM917550:EHQ917550 ERI917550:ERM917550 FBE917550:FBI917550 FLA917550:FLE917550 FUW917550:FVA917550 GES917550:GEW917550 GOO917550:GOS917550 GYK917550:GYO917550 HIG917550:HIK917550 HSC917550:HSG917550 IBY917550:ICC917550 ILU917550:ILY917550 IVQ917550:IVU917550 JFM917550:JFQ917550 JPI917550:JPM917550 JZE917550:JZI917550 KJA917550:KJE917550 KSW917550:KTA917550 LCS917550:LCW917550 LMO917550:LMS917550 LWK917550:LWO917550 MGG917550:MGK917550 MQC917550:MQG917550 MZY917550:NAC917550 NJU917550:NJY917550 NTQ917550:NTU917550 ODM917550:ODQ917550 ONI917550:ONM917550 OXE917550:OXI917550 PHA917550:PHE917550 PQW917550:PRA917550 QAS917550:QAW917550 QKO917550:QKS917550 QUK917550:QUO917550 REG917550:REK917550 ROC917550:ROG917550 RXY917550:RYC917550 SHU917550:SHY917550 SRQ917550:SRU917550 TBM917550:TBQ917550 TLI917550:TLM917550 TVE917550:TVI917550 UFA917550:UFE917550 UOW917550:UPA917550 UYS917550:UYW917550 VIO917550:VIS917550 VSK917550:VSO917550 WCG917550:WCK917550 WMC917550:WMG917550 WVY917550:WWC917550 Q983086:U983086 JM983086:JQ983086 TI983086:TM983086 ADE983086:ADI983086 ANA983086:ANE983086 AWW983086:AXA983086 BGS983086:BGW983086 BQO983086:BQS983086 CAK983086:CAO983086 CKG983086:CKK983086 CUC983086:CUG983086 DDY983086:DEC983086 DNU983086:DNY983086 DXQ983086:DXU983086 EHM983086:EHQ983086 ERI983086:ERM983086 FBE983086:FBI983086 FLA983086:FLE983086 FUW983086:FVA983086 GES983086:GEW983086 GOO983086:GOS983086 GYK983086:GYO983086 HIG983086:HIK983086 HSC983086:HSG983086 IBY983086:ICC983086 ILU983086:ILY983086 IVQ983086:IVU983086 JFM983086:JFQ983086 JPI983086:JPM983086 JZE983086:JZI983086 KJA983086:KJE983086 KSW983086:KTA983086 LCS983086:LCW983086 LMO983086:LMS983086 LWK983086:LWO983086 MGG983086:MGK983086 MQC983086:MQG983086 MZY983086:NAC983086 NJU983086:NJY983086 NTQ983086:NTU983086 ODM983086:ODQ983086 ONI983086:ONM983086 OXE983086:OXI983086 PHA983086:PHE983086 PQW983086:PRA983086 QAS983086:QAW983086 QKO983086:QKS983086 QUK983086:QUO983086 REG983086:REK983086 ROC983086:ROG983086 RXY983086:RYC983086 SHU983086:SHY983086 SRQ983086:SRU983086 TBM983086:TBQ983086 TLI983086:TLM983086 TVE983086:TVI983086 UFA983086:UFE983086 UOW983086:UPA983086 UYS983086:UYW983086 VIO983086:VIS983086 VSK983086:VSO983086 WCG983086:WCK983086 WMC983086:WMG983086 WVY983086:WWC983086 G89 JC89 SY89 ACU89 AMQ89 AWM89 BGI89 BQE89 CAA89 CJW89 CTS89 DDO89 DNK89 DXG89 EHC89 EQY89 FAU89 FKQ89 FUM89 GEI89 GOE89 GYA89 HHW89 HRS89 IBO89 ILK89 IVG89 JFC89 JOY89 JYU89 KIQ89 KSM89 LCI89 LME89 LWA89 MFW89 MPS89 MZO89 NJK89 NTG89 ODC89 OMY89 OWU89 PGQ89 PQM89 QAI89 QKE89 QUA89 RDW89 RNS89 RXO89 SHK89 SRG89 TBC89 TKY89 TUU89 UEQ89 UOM89 UYI89 VIE89 VSA89 WBW89 WLS89 WVO89 G65625 JC65625 SY65625 ACU65625 AMQ65625 AWM65625 BGI65625 BQE65625 CAA65625 CJW65625 CTS65625 DDO65625 DNK65625 DXG65625 EHC65625 EQY65625 FAU65625 FKQ65625 FUM65625 GEI65625 GOE65625 GYA65625 HHW65625 HRS65625 IBO65625 ILK65625 IVG65625 JFC65625 JOY65625 JYU65625 KIQ65625 KSM65625 LCI65625 LME65625 LWA65625 MFW65625 MPS65625 MZO65625 NJK65625 NTG65625 ODC65625 OMY65625 OWU65625 PGQ65625 PQM65625 QAI65625 QKE65625 QUA65625 RDW65625 RNS65625 RXO65625 SHK65625 SRG65625 TBC65625 TKY65625 TUU65625 UEQ65625 UOM65625 UYI65625 VIE65625 VSA65625 WBW65625 WLS65625 WVO65625 G131161 JC131161 SY131161 ACU131161 AMQ131161 AWM131161 BGI131161 BQE131161 CAA131161 CJW131161 CTS131161 DDO131161 DNK131161 DXG131161 EHC131161 EQY131161 FAU131161 FKQ131161 FUM131161 GEI131161 GOE131161 GYA131161 HHW131161 HRS131161 IBO131161 ILK131161 IVG131161 JFC131161 JOY131161 JYU131161 KIQ131161 KSM131161 LCI131161 LME131161 LWA131161 MFW131161 MPS131161 MZO131161 NJK131161 NTG131161 ODC131161 OMY131161 OWU131161 PGQ131161 PQM131161 QAI131161 QKE131161 QUA131161 RDW131161 RNS131161 RXO131161 SHK131161 SRG131161 TBC131161 TKY131161 TUU131161 UEQ131161 UOM131161 UYI131161 VIE131161 VSA131161 WBW131161 WLS131161 WVO131161 G196697 JC196697 SY196697 ACU196697 AMQ196697 AWM196697 BGI196697 BQE196697 CAA196697 CJW196697 CTS196697 DDO196697 DNK196697 DXG196697 EHC196697 EQY196697 FAU196697 FKQ196697 FUM196697 GEI196697 GOE196697 GYA196697 HHW196697 HRS196697 IBO196697 ILK196697 IVG196697 JFC196697 JOY196697 JYU196697 KIQ196697 KSM196697 LCI196697 LME196697 LWA196697 MFW196697 MPS196697 MZO196697 NJK196697 NTG196697 ODC196697 OMY196697 OWU196697 PGQ196697 PQM196697 QAI196697 QKE196697 QUA196697 RDW196697 RNS196697 RXO196697 SHK196697 SRG196697 TBC196697 TKY196697 TUU196697 UEQ196697 UOM196697 UYI196697 VIE196697 VSA196697 WBW196697 WLS196697 WVO196697 G262233 JC262233 SY262233 ACU262233 AMQ262233 AWM262233 BGI262233 BQE262233 CAA262233 CJW262233 CTS262233 DDO262233 DNK262233 DXG262233 EHC262233 EQY262233 FAU262233 FKQ262233 FUM262233 GEI262233 GOE262233 GYA262233 HHW262233 HRS262233 IBO262233 ILK262233 IVG262233 JFC262233 JOY262233 JYU262233 KIQ262233 KSM262233 LCI262233 LME262233 LWA262233 MFW262233 MPS262233 MZO262233 NJK262233 NTG262233 ODC262233 OMY262233 OWU262233 PGQ262233 PQM262233 QAI262233 QKE262233 QUA262233 RDW262233 RNS262233 RXO262233 SHK262233 SRG262233 TBC262233 TKY262233 TUU262233 UEQ262233 UOM262233 UYI262233 VIE262233 VSA262233 WBW262233 WLS262233 WVO262233 G327769 JC327769 SY327769 ACU327769 AMQ327769 AWM327769 BGI327769 BQE327769 CAA327769 CJW327769 CTS327769 DDO327769 DNK327769 DXG327769 EHC327769 EQY327769 FAU327769 FKQ327769 FUM327769 GEI327769 GOE327769 GYA327769 HHW327769 HRS327769 IBO327769 ILK327769 IVG327769 JFC327769 JOY327769 JYU327769 KIQ327769 KSM327769 LCI327769 LME327769 LWA327769 MFW327769 MPS327769 MZO327769 NJK327769 NTG327769 ODC327769 OMY327769 OWU327769 PGQ327769 PQM327769 QAI327769 QKE327769 QUA327769 RDW327769 RNS327769 RXO327769 SHK327769 SRG327769 TBC327769 TKY327769 TUU327769 UEQ327769 UOM327769 UYI327769 VIE327769 VSA327769 WBW327769 WLS327769 WVO327769 G393305 JC393305 SY393305 ACU393305 AMQ393305 AWM393305 BGI393305 BQE393305 CAA393305 CJW393305 CTS393305 DDO393305 DNK393305 DXG393305 EHC393305 EQY393305 FAU393305 FKQ393305 FUM393305 GEI393305 GOE393305 GYA393305 HHW393305 HRS393305 IBO393305 ILK393305 IVG393305 JFC393305 JOY393305 JYU393305 KIQ393305 KSM393305 LCI393305 LME393305 LWA393305 MFW393305 MPS393305 MZO393305 NJK393305 NTG393305 ODC393305 OMY393305 OWU393305 PGQ393305 PQM393305 QAI393305 QKE393305 QUA393305 RDW393305 RNS393305 RXO393305 SHK393305 SRG393305 TBC393305 TKY393305 TUU393305 UEQ393305 UOM393305 UYI393305 VIE393305 VSA393305 WBW393305 WLS393305 WVO393305 G458841 JC458841 SY458841 ACU458841 AMQ458841 AWM458841 BGI458841 BQE458841 CAA458841 CJW458841 CTS458841 DDO458841 DNK458841 DXG458841 EHC458841 EQY458841 FAU458841 FKQ458841 FUM458841 GEI458841 GOE458841 GYA458841 HHW458841 HRS458841 IBO458841 ILK458841 IVG458841 JFC458841 JOY458841 JYU458841 KIQ458841 KSM458841 LCI458841 LME458841 LWA458841 MFW458841 MPS458841 MZO458841 NJK458841 NTG458841 ODC458841 OMY458841 OWU458841 PGQ458841 PQM458841 QAI458841 QKE458841 QUA458841 RDW458841 RNS458841 RXO458841 SHK458841 SRG458841 TBC458841 TKY458841 TUU458841 UEQ458841 UOM458841 UYI458841 VIE458841 VSA458841 WBW458841 WLS458841 WVO458841 G524377 JC524377 SY524377 ACU524377 AMQ524377 AWM524377 BGI524377 BQE524377 CAA524377 CJW524377 CTS524377 DDO524377 DNK524377 DXG524377 EHC524377 EQY524377 FAU524377 FKQ524377 FUM524377 GEI524377 GOE524377 GYA524377 HHW524377 HRS524377 IBO524377 ILK524377 IVG524377 JFC524377 JOY524377 JYU524377 KIQ524377 KSM524377 LCI524377 LME524377 LWA524377 MFW524377 MPS524377 MZO524377 NJK524377 NTG524377 ODC524377 OMY524377 OWU524377 PGQ524377 PQM524377 QAI524377 QKE524377 QUA524377 RDW524377 RNS524377 RXO524377 SHK524377 SRG524377 TBC524377 TKY524377 TUU524377 UEQ524377 UOM524377 UYI524377 VIE524377 VSA524377 WBW524377 WLS524377 WVO524377 G589913 JC589913 SY589913 ACU589913 AMQ589913 AWM589913 BGI589913 BQE589913 CAA589913 CJW589913 CTS589913 DDO589913 DNK589913 DXG589913 EHC589913 EQY589913 FAU589913 FKQ589913 FUM589913 GEI589913 GOE589913 GYA589913 HHW589913 HRS589913 IBO589913 ILK589913 IVG589913 JFC589913 JOY589913 JYU589913 KIQ589913 KSM589913 LCI589913 LME589913 LWA589913 MFW589913 MPS589913 MZO589913 NJK589913 NTG589913 ODC589913 OMY589913 OWU589913 PGQ589913 PQM589913 QAI589913 QKE589913 QUA589913 RDW589913 RNS589913 RXO589913 SHK589913 SRG589913 TBC589913 TKY589913 TUU589913 UEQ589913 UOM589913 UYI589913 VIE589913 VSA589913 WBW589913 WLS589913 WVO589913 G655449 JC655449 SY655449 ACU655449 AMQ655449 AWM655449 BGI655449 BQE655449 CAA655449 CJW655449 CTS655449 DDO655449 DNK655449 DXG655449 EHC655449 EQY655449 FAU655449 FKQ655449 FUM655449 GEI655449 GOE655449 GYA655449 HHW655449 HRS655449 IBO655449 ILK655449 IVG655449 JFC655449 JOY655449 JYU655449 KIQ655449 KSM655449 LCI655449 LME655449 LWA655449 MFW655449 MPS655449 MZO655449 NJK655449 NTG655449 ODC655449 OMY655449 OWU655449 PGQ655449 PQM655449 QAI655449 QKE655449 QUA655449 RDW655449 RNS655449 RXO655449 SHK655449 SRG655449 TBC655449 TKY655449 TUU655449 UEQ655449 UOM655449 UYI655449 VIE655449 VSA655449 WBW655449 WLS655449 WVO655449 G720985 JC720985 SY720985 ACU720985 AMQ720985 AWM720985 BGI720985 BQE720985 CAA720985 CJW720985 CTS720985 DDO720985 DNK720985 DXG720985 EHC720985 EQY720985 FAU720985 FKQ720985 FUM720985 GEI720985 GOE720985 GYA720985 HHW720985 HRS720985 IBO720985 ILK720985 IVG720985 JFC720985 JOY720985 JYU720985 KIQ720985 KSM720985 LCI720985 LME720985 LWA720985 MFW720985 MPS720985 MZO720985 NJK720985 NTG720985 ODC720985 OMY720985 OWU720985 PGQ720985 PQM720985 QAI720985 QKE720985 QUA720985 RDW720985 RNS720985 RXO720985 SHK720985 SRG720985 TBC720985 TKY720985 TUU720985 UEQ720985 UOM720985 UYI720985 VIE720985 VSA720985 WBW720985 WLS720985 WVO720985 G786521 JC786521 SY786521 ACU786521 AMQ786521 AWM786521 BGI786521 BQE786521 CAA786521 CJW786521 CTS786521 DDO786521 DNK786521 DXG786521 EHC786521 EQY786521 FAU786521 FKQ786521 FUM786521 GEI786521 GOE786521 GYA786521 HHW786521 HRS786521 IBO786521 ILK786521 IVG786521 JFC786521 JOY786521 JYU786521 KIQ786521 KSM786521 LCI786521 LME786521 LWA786521 MFW786521 MPS786521 MZO786521 NJK786521 NTG786521 ODC786521 OMY786521 OWU786521 PGQ786521 PQM786521 QAI786521 QKE786521 QUA786521 RDW786521 RNS786521 RXO786521 SHK786521 SRG786521 TBC786521 TKY786521 TUU786521 UEQ786521 UOM786521 UYI786521 VIE786521 VSA786521 WBW786521 WLS786521 WVO786521 G852057 JC852057 SY852057 ACU852057 AMQ852057 AWM852057 BGI852057 BQE852057 CAA852057 CJW852057 CTS852057 DDO852057 DNK852057 DXG852057 EHC852057 EQY852057 FAU852057 FKQ852057 FUM852057 GEI852057 GOE852057 GYA852057 HHW852057 HRS852057 IBO852057 ILK852057 IVG852057 JFC852057 JOY852057 JYU852057 KIQ852057 KSM852057 LCI852057 LME852057 LWA852057 MFW852057 MPS852057 MZO852057 NJK852057 NTG852057 ODC852057 OMY852057 OWU852057 PGQ852057 PQM852057 QAI852057 QKE852057 QUA852057 RDW852057 RNS852057 RXO852057 SHK852057 SRG852057 TBC852057 TKY852057 TUU852057 UEQ852057 UOM852057 UYI852057 VIE852057 VSA852057 WBW852057 WLS852057 WVO852057 G917593 JC917593 SY917593 ACU917593 AMQ917593 AWM917593 BGI917593 BQE917593 CAA917593 CJW917593 CTS917593 DDO917593 DNK917593 DXG917593 EHC917593 EQY917593 FAU917593 FKQ917593 FUM917593 GEI917593 GOE917593 GYA917593 HHW917593 HRS917593 IBO917593 ILK917593 IVG917593 JFC917593 JOY917593 JYU917593 KIQ917593 KSM917593 LCI917593 LME917593 LWA917593 MFW917593 MPS917593 MZO917593 NJK917593 NTG917593 ODC917593 OMY917593 OWU917593 PGQ917593 PQM917593 QAI917593 QKE917593 QUA917593 RDW917593 RNS917593 RXO917593 SHK917593 SRG917593 TBC917593 TKY917593 TUU917593 UEQ917593 UOM917593 UYI917593 VIE917593 VSA917593 WBW917593 WLS917593 WVO917593 G983129 JC983129 SY983129 ACU983129 AMQ983129 AWM983129 BGI983129 BQE983129 CAA983129 CJW983129 CTS983129 DDO983129 DNK983129 DXG983129 EHC983129 EQY983129 FAU983129 FKQ983129 FUM983129 GEI983129 GOE983129 GYA983129 HHW983129 HRS983129 IBO983129 ILK983129 IVG983129 JFC983129 JOY983129 JYU983129 KIQ983129 KSM983129 LCI983129 LME983129 LWA983129 MFW983129 MPS983129 MZO983129 NJK983129 NTG983129 ODC983129 OMY983129 OWU983129 PGQ983129 PQM983129 QAI983129 QKE983129 QUA983129 RDW983129 RNS983129 RXO983129 SHK983129 SRG983129 TBC983129 TKY983129 TUU983129 UEQ983129 UOM983129 UYI983129 VIE983129 VSA983129 WBW983129 WLS983129 WVO983129 G93 JC93 SY93 ACU93 AMQ93 AWM93 BGI93 BQE93 CAA93 CJW93 CTS93 DDO93 DNK93 DXG93 EHC93 EQY93 FAU93 FKQ93 FUM93 GEI93 GOE93 GYA93 HHW93 HRS93 IBO93 ILK93 IVG93 JFC93 JOY93 JYU93 KIQ93 KSM93 LCI93 LME93 LWA93 MFW93 MPS93 MZO93 NJK93 NTG93 ODC93 OMY93 OWU93 PGQ93 PQM93 QAI93 QKE93 QUA93 RDW93 RNS93 RXO93 SHK93 SRG93 TBC93 TKY93 TUU93 UEQ93 UOM93 UYI93 VIE93 VSA93 WBW93 WLS93 WVO93 G65629 JC65629 SY65629 ACU65629 AMQ65629 AWM65629 BGI65629 BQE65629 CAA65629 CJW65629 CTS65629 DDO65629 DNK65629 DXG65629 EHC65629 EQY65629 FAU65629 FKQ65629 FUM65629 GEI65629 GOE65629 GYA65629 HHW65629 HRS65629 IBO65629 ILK65629 IVG65629 JFC65629 JOY65629 JYU65629 KIQ65629 KSM65629 LCI65629 LME65629 LWA65629 MFW65629 MPS65629 MZO65629 NJK65629 NTG65629 ODC65629 OMY65629 OWU65629 PGQ65629 PQM65629 QAI65629 QKE65629 QUA65629 RDW65629 RNS65629 RXO65629 SHK65629 SRG65629 TBC65629 TKY65629 TUU65629 UEQ65629 UOM65629 UYI65629 VIE65629 VSA65629 WBW65629 WLS65629 WVO65629 G131165 JC131165 SY131165 ACU131165 AMQ131165 AWM131165 BGI131165 BQE131165 CAA131165 CJW131165 CTS131165 DDO131165 DNK131165 DXG131165 EHC131165 EQY131165 FAU131165 FKQ131165 FUM131165 GEI131165 GOE131165 GYA131165 HHW131165 HRS131165 IBO131165 ILK131165 IVG131165 JFC131165 JOY131165 JYU131165 KIQ131165 KSM131165 LCI131165 LME131165 LWA131165 MFW131165 MPS131165 MZO131165 NJK131165 NTG131165 ODC131165 OMY131165 OWU131165 PGQ131165 PQM131165 QAI131165 QKE131165 QUA131165 RDW131165 RNS131165 RXO131165 SHK131165 SRG131165 TBC131165 TKY131165 TUU131165 UEQ131165 UOM131165 UYI131165 VIE131165 VSA131165 WBW131165 WLS131165 WVO131165 G196701 JC196701 SY196701 ACU196701 AMQ196701 AWM196701 BGI196701 BQE196701 CAA196701 CJW196701 CTS196701 DDO196701 DNK196701 DXG196701 EHC196701 EQY196701 FAU196701 FKQ196701 FUM196701 GEI196701 GOE196701 GYA196701 HHW196701 HRS196701 IBO196701 ILK196701 IVG196701 JFC196701 JOY196701 JYU196701 KIQ196701 KSM196701 LCI196701 LME196701 LWA196701 MFW196701 MPS196701 MZO196701 NJK196701 NTG196701 ODC196701 OMY196701 OWU196701 PGQ196701 PQM196701 QAI196701 QKE196701 QUA196701 RDW196701 RNS196701 RXO196701 SHK196701 SRG196701 TBC196701 TKY196701 TUU196701 UEQ196701 UOM196701 UYI196701 VIE196701 VSA196701 WBW196701 WLS196701 WVO196701 G262237 JC262237 SY262237 ACU262237 AMQ262237 AWM262237 BGI262237 BQE262237 CAA262237 CJW262237 CTS262237 DDO262237 DNK262237 DXG262237 EHC262237 EQY262237 FAU262237 FKQ262237 FUM262237 GEI262237 GOE262237 GYA262237 HHW262237 HRS262237 IBO262237 ILK262237 IVG262237 JFC262237 JOY262237 JYU262237 KIQ262237 KSM262237 LCI262237 LME262237 LWA262237 MFW262237 MPS262237 MZO262237 NJK262237 NTG262237 ODC262237 OMY262237 OWU262237 PGQ262237 PQM262237 QAI262237 QKE262237 QUA262237 RDW262237 RNS262237 RXO262237 SHK262237 SRG262237 TBC262237 TKY262237 TUU262237 UEQ262237 UOM262237 UYI262237 VIE262237 VSA262237 WBW262237 WLS262237 WVO262237 G327773 JC327773 SY327773 ACU327773 AMQ327773 AWM327773 BGI327773 BQE327773 CAA327773 CJW327773 CTS327773 DDO327773 DNK327773 DXG327773 EHC327773 EQY327773 FAU327773 FKQ327773 FUM327773 GEI327773 GOE327773 GYA327773 HHW327773 HRS327773 IBO327773 ILK327773 IVG327773 JFC327773 JOY327773 JYU327773 KIQ327773 KSM327773 LCI327773 LME327773 LWA327773 MFW327773 MPS327773 MZO327773 NJK327773 NTG327773 ODC327773 OMY327773 OWU327773 PGQ327773 PQM327773 QAI327773 QKE327773 QUA327773 RDW327773 RNS327773 RXO327773 SHK327773 SRG327773 TBC327773 TKY327773 TUU327773 UEQ327773 UOM327773 UYI327773 VIE327773 VSA327773 WBW327773 WLS327773 WVO327773 G393309 JC393309 SY393309 ACU393309 AMQ393309 AWM393309 BGI393309 BQE393309 CAA393309 CJW393309 CTS393309 DDO393309 DNK393309 DXG393309 EHC393309 EQY393309 FAU393309 FKQ393309 FUM393309 GEI393309 GOE393309 GYA393309 HHW393309 HRS393309 IBO393309 ILK393309 IVG393309 JFC393309 JOY393309 JYU393309 KIQ393309 KSM393309 LCI393309 LME393309 LWA393309 MFW393309 MPS393309 MZO393309 NJK393309 NTG393309 ODC393309 OMY393309 OWU393309 PGQ393309 PQM393309 QAI393309 QKE393309 QUA393309 RDW393309 RNS393309 RXO393309 SHK393309 SRG393309 TBC393309 TKY393309 TUU393309 UEQ393309 UOM393309 UYI393309 VIE393309 VSA393309 WBW393309 WLS393309 WVO393309 G458845 JC458845 SY458845 ACU458845 AMQ458845 AWM458845 BGI458845 BQE458845 CAA458845 CJW458845 CTS458845 DDO458845 DNK458845 DXG458845 EHC458845 EQY458845 FAU458845 FKQ458845 FUM458845 GEI458845 GOE458845 GYA458845 HHW458845 HRS458845 IBO458845 ILK458845 IVG458845 JFC458845 JOY458845 JYU458845 KIQ458845 KSM458845 LCI458845 LME458845 LWA458845 MFW458845 MPS458845 MZO458845 NJK458845 NTG458845 ODC458845 OMY458845 OWU458845 PGQ458845 PQM458845 QAI458845 QKE458845 QUA458845 RDW458845 RNS458845 RXO458845 SHK458845 SRG458845 TBC458845 TKY458845 TUU458845 UEQ458845 UOM458845 UYI458845 VIE458845 VSA458845 WBW458845 WLS458845 WVO458845 G524381 JC524381 SY524381 ACU524381 AMQ524381 AWM524381 BGI524381 BQE524381 CAA524381 CJW524381 CTS524381 DDO524381 DNK524381 DXG524381 EHC524381 EQY524381 FAU524381 FKQ524381 FUM524381 GEI524381 GOE524381 GYA524381 HHW524381 HRS524381 IBO524381 ILK524381 IVG524381 JFC524381 JOY524381 JYU524381 KIQ524381 KSM524381 LCI524381 LME524381 LWA524381 MFW524381 MPS524381 MZO524381 NJK524381 NTG524381 ODC524381 OMY524381 OWU524381 PGQ524381 PQM524381 QAI524381 QKE524381 QUA524381 RDW524381 RNS524381 RXO524381 SHK524381 SRG524381 TBC524381 TKY524381 TUU524381 UEQ524381 UOM524381 UYI524381 VIE524381 VSA524381 WBW524381 WLS524381 WVO524381 G589917 JC589917 SY589917 ACU589917 AMQ589917 AWM589917 BGI589917 BQE589917 CAA589917 CJW589917 CTS589917 DDO589917 DNK589917 DXG589917 EHC589917 EQY589917 FAU589917 FKQ589917 FUM589917 GEI589917 GOE589917 GYA589917 HHW589917 HRS589917 IBO589917 ILK589917 IVG589917 JFC589917 JOY589917 JYU589917 KIQ589917 KSM589917 LCI589917 LME589917 LWA589917 MFW589917 MPS589917 MZO589917 NJK589917 NTG589917 ODC589917 OMY589917 OWU589917 PGQ589917 PQM589917 QAI589917 QKE589917 QUA589917 RDW589917 RNS589917 RXO589917 SHK589917 SRG589917 TBC589917 TKY589917 TUU589917 UEQ589917 UOM589917 UYI589917 VIE589917 VSA589917 WBW589917 WLS589917 WVO589917 G655453 JC655453 SY655453 ACU655453 AMQ655453 AWM655453 BGI655453 BQE655453 CAA655453 CJW655453 CTS655453 DDO655453 DNK655453 DXG655453 EHC655453 EQY655453 FAU655453 FKQ655453 FUM655453 GEI655453 GOE655453 GYA655453 HHW655453 HRS655453 IBO655453 ILK655453 IVG655453 JFC655453 JOY655453 JYU655453 KIQ655453 KSM655453 LCI655453 LME655453 LWA655453 MFW655453 MPS655453 MZO655453 NJK655453 NTG655453 ODC655453 OMY655453 OWU655453 PGQ655453 PQM655453 QAI655453 QKE655453 QUA655453 RDW655453 RNS655453 RXO655453 SHK655453 SRG655453 TBC655453 TKY655453 TUU655453 UEQ655453 UOM655453 UYI655453 VIE655453 VSA655453 WBW655453 WLS655453 WVO655453 G720989 JC720989 SY720989 ACU720989 AMQ720989 AWM720989 BGI720989 BQE720989 CAA720989 CJW720989 CTS720989 DDO720989 DNK720989 DXG720989 EHC720989 EQY720989 FAU720989 FKQ720989 FUM720989 GEI720989 GOE720989 GYA720989 HHW720989 HRS720989 IBO720989 ILK720989 IVG720989 JFC720989 JOY720989 JYU720989 KIQ720989 KSM720989 LCI720989 LME720989 LWA720989 MFW720989 MPS720989 MZO720989 NJK720989 NTG720989 ODC720989 OMY720989 OWU720989 PGQ720989 PQM720989 QAI720989 QKE720989 QUA720989 RDW720989 RNS720989 RXO720989 SHK720989 SRG720989 TBC720989 TKY720989 TUU720989 UEQ720989 UOM720989 UYI720989 VIE720989 VSA720989 WBW720989 WLS720989 WVO720989 G786525 JC786525 SY786525 ACU786525 AMQ786525 AWM786525 BGI786525 BQE786525 CAA786525 CJW786525 CTS786525 DDO786525 DNK786525 DXG786525 EHC786525 EQY786525 FAU786525 FKQ786525 FUM786525 GEI786525 GOE786525 GYA786525 HHW786525 HRS786525 IBO786525 ILK786525 IVG786525 JFC786525 JOY786525 JYU786525 KIQ786525 KSM786525 LCI786525 LME786525 LWA786525 MFW786525 MPS786525 MZO786525 NJK786525 NTG786525 ODC786525 OMY786525 OWU786525 PGQ786525 PQM786525 QAI786525 QKE786525 QUA786525 RDW786525 RNS786525 RXO786525 SHK786525 SRG786525 TBC786525 TKY786525 TUU786525 UEQ786525 UOM786525 UYI786525 VIE786525 VSA786525 WBW786525 WLS786525 WVO786525 G852061 JC852061 SY852061 ACU852061 AMQ852061 AWM852061 BGI852061 BQE852061 CAA852061 CJW852061 CTS852061 DDO852061 DNK852061 DXG852061 EHC852061 EQY852061 FAU852061 FKQ852061 FUM852061 GEI852061 GOE852061 GYA852061 HHW852061 HRS852061 IBO852061 ILK852061 IVG852061 JFC852061 JOY852061 JYU852061 KIQ852061 KSM852061 LCI852061 LME852061 LWA852061 MFW852061 MPS852061 MZO852061 NJK852061 NTG852061 ODC852061 OMY852061 OWU852061 PGQ852061 PQM852061 QAI852061 QKE852061 QUA852061 RDW852061 RNS852061 RXO852061 SHK852061 SRG852061 TBC852061 TKY852061 TUU852061 UEQ852061 UOM852061 UYI852061 VIE852061 VSA852061 WBW852061 WLS852061 WVO852061 G917597 JC917597 SY917597 ACU917597 AMQ917597 AWM917597 BGI917597 BQE917597 CAA917597 CJW917597 CTS917597 DDO917597 DNK917597 DXG917597 EHC917597 EQY917597 FAU917597 FKQ917597 FUM917597 GEI917597 GOE917597 GYA917597 HHW917597 HRS917597 IBO917597 ILK917597 IVG917597 JFC917597 JOY917597 JYU917597 KIQ917597 KSM917597 LCI917597 LME917597 LWA917597 MFW917597 MPS917597 MZO917597 NJK917597 NTG917597 ODC917597 OMY917597 OWU917597 PGQ917597 PQM917597 QAI917597 QKE917597 QUA917597 RDW917597 RNS917597 RXO917597 SHK917597 SRG917597 TBC917597 TKY917597 TUU917597 UEQ917597 UOM917597 UYI917597 VIE917597 VSA917597 WBW917597 WLS917597 WVO917597 G983133 JC983133 SY983133 ACU983133 AMQ983133 AWM983133 BGI983133 BQE983133 CAA983133 CJW983133 CTS983133 DDO983133 DNK983133 DXG983133 EHC983133 EQY983133 FAU983133 FKQ983133 FUM983133 GEI983133 GOE983133 GYA983133 HHW983133 HRS983133 IBO983133 ILK983133 IVG983133 JFC983133 JOY983133 JYU983133 KIQ983133 KSM983133 LCI983133 LME983133 LWA983133 MFW983133 MPS983133 MZO983133 NJK983133 NTG983133 ODC983133 OMY983133 OWU983133 PGQ983133 PQM983133 QAI983133 QKE983133 QUA983133 RDW983133 RNS983133 RXO983133 SHK983133 SRG983133 TBC983133 TKY983133 TUU983133 UEQ983133 UOM983133 UYI983133 VIE983133 VSA983133 WBW983133 WLS983133 WVO983133 Q39:U39 JM39:JQ39 TI39:TM39 ADE39:ADI39 ANA39:ANE39 AWW39:AXA39 BGS39:BGW39 BQO39:BQS39 CAK39:CAO39 CKG39:CKK39 CUC39:CUG39 DDY39:DEC39 DNU39:DNY39 DXQ39:DXU39 EHM39:EHQ39 ERI39:ERM39 FBE39:FBI39 FLA39:FLE39 FUW39:FVA39 GES39:GEW39 GOO39:GOS39 GYK39:GYO39 HIG39:HIK39 HSC39:HSG39 IBY39:ICC39 ILU39:ILY39 IVQ39:IVU39 JFM39:JFQ39 JPI39:JPM39 JZE39:JZI39 KJA39:KJE39 KSW39:KTA39 LCS39:LCW39 LMO39:LMS39 LWK39:LWO39 MGG39:MGK39 MQC39:MQG39 MZY39:NAC39 NJU39:NJY39 NTQ39:NTU39 ODM39:ODQ39 ONI39:ONM39 OXE39:OXI39 PHA39:PHE39 PQW39:PRA39 QAS39:QAW39 QKO39:QKS39 QUK39:QUO39 REG39:REK39 ROC39:ROG39 RXY39:RYC39 SHU39:SHY39 SRQ39:SRU39 TBM39:TBQ39 TLI39:TLM39 TVE39:TVI39 UFA39:UFE39 UOW39:UPA39 UYS39:UYW39 VIO39:VIS39 VSK39:VSO39 WCG39:WCK39 WMC39:WMG39 WVY39:WWC39 Q65575:U65575 JM65575:JQ65575 TI65575:TM65575 ADE65575:ADI65575 ANA65575:ANE65575 AWW65575:AXA65575 BGS65575:BGW65575 BQO65575:BQS65575 CAK65575:CAO65575 CKG65575:CKK65575 CUC65575:CUG65575 DDY65575:DEC65575 DNU65575:DNY65575 DXQ65575:DXU65575 EHM65575:EHQ65575 ERI65575:ERM65575 FBE65575:FBI65575 FLA65575:FLE65575 FUW65575:FVA65575 GES65575:GEW65575 GOO65575:GOS65575 GYK65575:GYO65575 HIG65575:HIK65575 HSC65575:HSG65575 IBY65575:ICC65575 ILU65575:ILY65575 IVQ65575:IVU65575 JFM65575:JFQ65575 JPI65575:JPM65575 JZE65575:JZI65575 KJA65575:KJE65575 KSW65575:KTA65575 LCS65575:LCW65575 LMO65575:LMS65575 LWK65575:LWO65575 MGG65575:MGK65575 MQC65575:MQG65575 MZY65575:NAC65575 NJU65575:NJY65575 NTQ65575:NTU65575 ODM65575:ODQ65575 ONI65575:ONM65575 OXE65575:OXI65575 PHA65575:PHE65575 PQW65575:PRA65575 QAS65575:QAW65575 QKO65575:QKS65575 QUK65575:QUO65575 REG65575:REK65575 ROC65575:ROG65575 RXY65575:RYC65575 SHU65575:SHY65575 SRQ65575:SRU65575 TBM65575:TBQ65575 TLI65575:TLM65575 TVE65575:TVI65575 UFA65575:UFE65575 UOW65575:UPA65575 UYS65575:UYW65575 VIO65575:VIS65575 VSK65575:VSO65575 WCG65575:WCK65575 WMC65575:WMG65575 WVY65575:WWC65575 Q131111:U131111 JM131111:JQ131111 TI131111:TM131111 ADE131111:ADI131111 ANA131111:ANE131111 AWW131111:AXA131111 BGS131111:BGW131111 BQO131111:BQS131111 CAK131111:CAO131111 CKG131111:CKK131111 CUC131111:CUG131111 DDY131111:DEC131111 DNU131111:DNY131111 DXQ131111:DXU131111 EHM131111:EHQ131111 ERI131111:ERM131111 FBE131111:FBI131111 FLA131111:FLE131111 FUW131111:FVA131111 GES131111:GEW131111 GOO131111:GOS131111 GYK131111:GYO131111 HIG131111:HIK131111 HSC131111:HSG131111 IBY131111:ICC131111 ILU131111:ILY131111 IVQ131111:IVU131111 JFM131111:JFQ131111 JPI131111:JPM131111 JZE131111:JZI131111 KJA131111:KJE131111 KSW131111:KTA131111 LCS131111:LCW131111 LMO131111:LMS131111 LWK131111:LWO131111 MGG131111:MGK131111 MQC131111:MQG131111 MZY131111:NAC131111 NJU131111:NJY131111 NTQ131111:NTU131111 ODM131111:ODQ131111 ONI131111:ONM131111 OXE131111:OXI131111 PHA131111:PHE131111 PQW131111:PRA131111 QAS131111:QAW131111 QKO131111:QKS131111 QUK131111:QUO131111 REG131111:REK131111 ROC131111:ROG131111 RXY131111:RYC131111 SHU131111:SHY131111 SRQ131111:SRU131111 TBM131111:TBQ131111 TLI131111:TLM131111 TVE131111:TVI131111 UFA131111:UFE131111 UOW131111:UPA131111 UYS131111:UYW131111 VIO131111:VIS131111 VSK131111:VSO131111 WCG131111:WCK131111 WMC131111:WMG131111 WVY131111:WWC131111 Q196647:U196647 JM196647:JQ196647 TI196647:TM196647 ADE196647:ADI196647 ANA196647:ANE196647 AWW196647:AXA196647 BGS196647:BGW196647 BQO196647:BQS196647 CAK196647:CAO196647 CKG196647:CKK196647 CUC196647:CUG196647 DDY196647:DEC196647 DNU196647:DNY196647 DXQ196647:DXU196647 EHM196647:EHQ196647 ERI196647:ERM196647 FBE196647:FBI196647 FLA196647:FLE196647 FUW196647:FVA196647 GES196647:GEW196647 GOO196647:GOS196647 GYK196647:GYO196647 HIG196647:HIK196647 HSC196647:HSG196647 IBY196647:ICC196647 ILU196647:ILY196647 IVQ196647:IVU196647 JFM196647:JFQ196647 JPI196647:JPM196647 JZE196647:JZI196647 KJA196647:KJE196647 KSW196647:KTA196647 LCS196647:LCW196647 LMO196647:LMS196647 LWK196647:LWO196647 MGG196647:MGK196647 MQC196647:MQG196647 MZY196647:NAC196647 NJU196647:NJY196647 NTQ196647:NTU196647 ODM196647:ODQ196647 ONI196647:ONM196647 OXE196647:OXI196647 PHA196647:PHE196647 PQW196647:PRA196647 QAS196647:QAW196647 QKO196647:QKS196647 QUK196647:QUO196647 REG196647:REK196647 ROC196647:ROG196647 RXY196647:RYC196647 SHU196647:SHY196647 SRQ196647:SRU196647 TBM196647:TBQ196647 TLI196647:TLM196647 TVE196647:TVI196647 UFA196647:UFE196647 UOW196647:UPA196647 UYS196647:UYW196647 VIO196647:VIS196647 VSK196647:VSO196647 WCG196647:WCK196647 WMC196647:WMG196647 WVY196647:WWC196647 Q262183:U262183 JM262183:JQ262183 TI262183:TM262183 ADE262183:ADI262183 ANA262183:ANE262183 AWW262183:AXA262183 BGS262183:BGW262183 BQO262183:BQS262183 CAK262183:CAO262183 CKG262183:CKK262183 CUC262183:CUG262183 DDY262183:DEC262183 DNU262183:DNY262183 DXQ262183:DXU262183 EHM262183:EHQ262183 ERI262183:ERM262183 FBE262183:FBI262183 FLA262183:FLE262183 FUW262183:FVA262183 GES262183:GEW262183 GOO262183:GOS262183 GYK262183:GYO262183 HIG262183:HIK262183 HSC262183:HSG262183 IBY262183:ICC262183 ILU262183:ILY262183 IVQ262183:IVU262183 JFM262183:JFQ262183 JPI262183:JPM262183 JZE262183:JZI262183 KJA262183:KJE262183 KSW262183:KTA262183 LCS262183:LCW262183 LMO262183:LMS262183 LWK262183:LWO262183 MGG262183:MGK262183 MQC262183:MQG262183 MZY262183:NAC262183 NJU262183:NJY262183 NTQ262183:NTU262183 ODM262183:ODQ262183 ONI262183:ONM262183 OXE262183:OXI262183 PHA262183:PHE262183 PQW262183:PRA262183 QAS262183:QAW262183 QKO262183:QKS262183 QUK262183:QUO262183 REG262183:REK262183 ROC262183:ROG262183 RXY262183:RYC262183 SHU262183:SHY262183 SRQ262183:SRU262183 TBM262183:TBQ262183 TLI262183:TLM262183 TVE262183:TVI262183 UFA262183:UFE262183 UOW262183:UPA262183 UYS262183:UYW262183 VIO262183:VIS262183 VSK262183:VSO262183 WCG262183:WCK262183 WMC262183:WMG262183 WVY262183:WWC262183 Q327719:U327719 JM327719:JQ327719 TI327719:TM327719 ADE327719:ADI327719 ANA327719:ANE327719 AWW327719:AXA327719 BGS327719:BGW327719 BQO327719:BQS327719 CAK327719:CAO327719 CKG327719:CKK327719 CUC327719:CUG327719 DDY327719:DEC327719 DNU327719:DNY327719 DXQ327719:DXU327719 EHM327719:EHQ327719 ERI327719:ERM327719 FBE327719:FBI327719 FLA327719:FLE327719 FUW327719:FVA327719 GES327719:GEW327719 GOO327719:GOS327719 GYK327719:GYO327719 HIG327719:HIK327719 HSC327719:HSG327719 IBY327719:ICC327719 ILU327719:ILY327719 IVQ327719:IVU327719 JFM327719:JFQ327719 JPI327719:JPM327719 JZE327719:JZI327719 KJA327719:KJE327719 KSW327719:KTA327719 LCS327719:LCW327719 LMO327719:LMS327719 LWK327719:LWO327719 MGG327719:MGK327719 MQC327719:MQG327719 MZY327719:NAC327719 NJU327719:NJY327719 NTQ327719:NTU327719 ODM327719:ODQ327719 ONI327719:ONM327719 OXE327719:OXI327719 PHA327719:PHE327719 PQW327719:PRA327719 QAS327719:QAW327719 QKO327719:QKS327719 QUK327719:QUO327719 REG327719:REK327719 ROC327719:ROG327719 RXY327719:RYC327719 SHU327719:SHY327719 SRQ327719:SRU327719 TBM327719:TBQ327719 TLI327719:TLM327719 TVE327719:TVI327719 UFA327719:UFE327719 UOW327719:UPA327719 UYS327719:UYW327719 VIO327719:VIS327719 VSK327719:VSO327719 WCG327719:WCK327719 WMC327719:WMG327719 WVY327719:WWC327719 Q393255:U393255 JM393255:JQ393255 TI393255:TM393255 ADE393255:ADI393255 ANA393255:ANE393255 AWW393255:AXA393255 BGS393255:BGW393255 BQO393255:BQS393255 CAK393255:CAO393255 CKG393255:CKK393255 CUC393255:CUG393255 DDY393255:DEC393255 DNU393255:DNY393255 DXQ393255:DXU393255 EHM393255:EHQ393255 ERI393255:ERM393255 FBE393255:FBI393255 FLA393255:FLE393255 FUW393255:FVA393255 GES393255:GEW393255 GOO393255:GOS393255 GYK393255:GYO393255 HIG393255:HIK393255 HSC393255:HSG393255 IBY393255:ICC393255 ILU393255:ILY393255 IVQ393255:IVU393255 JFM393255:JFQ393255 JPI393255:JPM393255 JZE393255:JZI393255 KJA393255:KJE393255 KSW393255:KTA393255 LCS393255:LCW393255 LMO393255:LMS393255 LWK393255:LWO393255 MGG393255:MGK393255 MQC393255:MQG393255 MZY393255:NAC393255 NJU393255:NJY393255 NTQ393255:NTU393255 ODM393255:ODQ393255 ONI393255:ONM393255 OXE393255:OXI393255 PHA393255:PHE393255 PQW393255:PRA393255 QAS393255:QAW393255 QKO393255:QKS393255 QUK393255:QUO393255 REG393255:REK393255 ROC393255:ROG393255 RXY393255:RYC393255 SHU393255:SHY393255 SRQ393255:SRU393255 TBM393255:TBQ393255 TLI393255:TLM393255 TVE393255:TVI393255 UFA393255:UFE393255 UOW393255:UPA393255 UYS393255:UYW393255 VIO393255:VIS393255 VSK393255:VSO393255 WCG393255:WCK393255 WMC393255:WMG393255 WVY393255:WWC393255 Q458791:U458791 JM458791:JQ458791 TI458791:TM458791 ADE458791:ADI458791 ANA458791:ANE458791 AWW458791:AXA458791 BGS458791:BGW458791 BQO458791:BQS458791 CAK458791:CAO458791 CKG458791:CKK458791 CUC458791:CUG458791 DDY458791:DEC458791 DNU458791:DNY458791 DXQ458791:DXU458791 EHM458791:EHQ458791 ERI458791:ERM458791 FBE458791:FBI458791 FLA458791:FLE458791 FUW458791:FVA458791 GES458791:GEW458791 GOO458791:GOS458791 GYK458791:GYO458791 HIG458791:HIK458791 HSC458791:HSG458791 IBY458791:ICC458791 ILU458791:ILY458791 IVQ458791:IVU458791 JFM458791:JFQ458791 JPI458791:JPM458791 JZE458791:JZI458791 KJA458791:KJE458791 KSW458791:KTA458791 LCS458791:LCW458791 LMO458791:LMS458791 LWK458791:LWO458791 MGG458791:MGK458791 MQC458791:MQG458791 MZY458791:NAC458791 NJU458791:NJY458791 NTQ458791:NTU458791 ODM458791:ODQ458791 ONI458791:ONM458791 OXE458791:OXI458791 PHA458791:PHE458791 PQW458791:PRA458791 QAS458791:QAW458791 QKO458791:QKS458791 QUK458791:QUO458791 REG458791:REK458791 ROC458791:ROG458791 RXY458791:RYC458791 SHU458791:SHY458791 SRQ458791:SRU458791 TBM458791:TBQ458791 TLI458791:TLM458791 TVE458791:TVI458791 UFA458791:UFE458791 UOW458791:UPA458791 UYS458791:UYW458791 VIO458791:VIS458791 VSK458791:VSO458791 WCG458791:WCK458791 WMC458791:WMG458791 WVY458791:WWC458791 Q524327:U524327 JM524327:JQ524327 TI524327:TM524327 ADE524327:ADI524327 ANA524327:ANE524327 AWW524327:AXA524327 BGS524327:BGW524327 BQO524327:BQS524327 CAK524327:CAO524327 CKG524327:CKK524327 CUC524327:CUG524327 DDY524327:DEC524327 DNU524327:DNY524327 DXQ524327:DXU524327 EHM524327:EHQ524327 ERI524327:ERM524327 FBE524327:FBI524327 FLA524327:FLE524327 FUW524327:FVA524327 GES524327:GEW524327 GOO524327:GOS524327 GYK524327:GYO524327 HIG524327:HIK524327 HSC524327:HSG524327 IBY524327:ICC524327 ILU524327:ILY524327 IVQ524327:IVU524327 JFM524327:JFQ524327 JPI524327:JPM524327 JZE524327:JZI524327 KJA524327:KJE524327 KSW524327:KTA524327 LCS524327:LCW524327 LMO524327:LMS524327 LWK524327:LWO524327 MGG524327:MGK524327 MQC524327:MQG524327 MZY524327:NAC524327 NJU524327:NJY524327 NTQ524327:NTU524327 ODM524327:ODQ524327 ONI524327:ONM524327 OXE524327:OXI524327 PHA524327:PHE524327 PQW524327:PRA524327 QAS524327:QAW524327 QKO524327:QKS524327 QUK524327:QUO524327 REG524327:REK524327 ROC524327:ROG524327 RXY524327:RYC524327 SHU524327:SHY524327 SRQ524327:SRU524327 TBM524327:TBQ524327 TLI524327:TLM524327 TVE524327:TVI524327 UFA524327:UFE524327 UOW524327:UPA524327 UYS524327:UYW524327 VIO524327:VIS524327 VSK524327:VSO524327 WCG524327:WCK524327 WMC524327:WMG524327 WVY524327:WWC524327 Q589863:U589863 JM589863:JQ589863 TI589863:TM589863 ADE589863:ADI589863 ANA589863:ANE589863 AWW589863:AXA589863 BGS589863:BGW589863 BQO589863:BQS589863 CAK589863:CAO589863 CKG589863:CKK589863 CUC589863:CUG589863 DDY589863:DEC589863 DNU589863:DNY589863 DXQ589863:DXU589863 EHM589863:EHQ589863 ERI589863:ERM589863 FBE589863:FBI589863 FLA589863:FLE589863 FUW589863:FVA589863 GES589863:GEW589863 GOO589863:GOS589863 GYK589863:GYO589863 HIG589863:HIK589863 HSC589863:HSG589863 IBY589863:ICC589863 ILU589863:ILY589863 IVQ589863:IVU589863 JFM589863:JFQ589863 JPI589863:JPM589863 JZE589863:JZI589863 KJA589863:KJE589863 KSW589863:KTA589863 LCS589863:LCW589863 LMO589863:LMS589863 LWK589863:LWO589863 MGG589863:MGK589863 MQC589863:MQG589863 MZY589863:NAC589863 NJU589863:NJY589863 NTQ589863:NTU589863 ODM589863:ODQ589863 ONI589863:ONM589863 OXE589863:OXI589863 PHA589863:PHE589863 PQW589863:PRA589863 QAS589863:QAW589863 QKO589863:QKS589863 QUK589863:QUO589863 REG589863:REK589863 ROC589863:ROG589863 RXY589863:RYC589863 SHU589863:SHY589863 SRQ589863:SRU589863 TBM589863:TBQ589863 TLI589863:TLM589863 TVE589863:TVI589863 UFA589863:UFE589863 UOW589863:UPA589863 UYS589863:UYW589863 VIO589863:VIS589863 VSK589863:VSO589863 WCG589863:WCK589863 WMC589863:WMG589863 WVY589863:WWC589863 Q655399:U655399 JM655399:JQ655399 TI655399:TM655399 ADE655399:ADI655399 ANA655399:ANE655399 AWW655399:AXA655399 BGS655399:BGW655399 BQO655399:BQS655399 CAK655399:CAO655399 CKG655399:CKK655399 CUC655399:CUG655399 DDY655399:DEC655399 DNU655399:DNY655399 DXQ655399:DXU655399 EHM655399:EHQ655399 ERI655399:ERM655399 FBE655399:FBI655399 FLA655399:FLE655399 FUW655399:FVA655399 GES655399:GEW655399 GOO655399:GOS655399 GYK655399:GYO655399 HIG655399:HIK655399 HSC655399:HSG655399 IBY655399:ICC655399 ILU655399:ILY655399 IVQ655399:IVU655399 JFM655399:JFQ655399 JPI655399:JPM655399 JZE655399:JZI655399 KJA655399:KJE655399 KSW655399:KTA655399 LCS655399:LCW655399 LMO655399:LMS655399 LWK655399:LWO655399 MGG655399:MGK655399 MQC655399:MQG655399 MZY655399:NAC655399 NJU655399:NJY655399 NTQ655399:NTU655399 ODM655399:ODQ655399 ONI655399:ONM655399 OXE655399:OXI655399 PHA655399:PHE655399 PQW655399:PRA655399 QAS655399:QAW655399 QKO655399:QKS655399 QUK655399:QUO655399 REG655399:REK655399 ROC655399:ROG655399 RXY655399:RYC655399 SHU655399:SHY655399 SRQ655399:SRU655399 TBM655399:TBQ655399 TLI655399:TLM655399 TVE655399:TVI655399 UFA655399:UFE655399 UOW655399:UPA655399 UYS655399:UYW655399 VIO655399:VIS655399 VSK655399:VSO655399 WCG655399:WCK655399 WMC655399:WMG655399 WVY655399:WWC655399 Q720935:U720935 JM720935:JQ720935 TI720935:TM720935 ADE720935:ADI720935 ANA720935:ANE720935 AWW720935:AXA720935 BGS720935:BGW720935 BQO720935:BQS720935 CAK720935:CAO720935 CKG720935:CKK720935 CUC720935:CUG720935 DDY720935:DEC720935 DNU720935:DNY720935 DXQ720935:DXU720935 EHM720935:EHQ720935 ERI720935:ERM720935 FBE720935:FBI720935 FLA720935:FLE720935 FUW720935:FVA720935 GES720935:GEW720935 GOO720935:GOS720935 GYK720935:GYO720935 HIG720935:HIK720935 HSC720935:HSG720935 IBY720935:ICC720935 ILU720935:ILY720935 IVQ720935:IVU720935 JFM720935:JFQ720935 JPI720935:JPM720935 JZE720935:JZI720935 KJA720935:KJE720935 KSW720935:KTA720935 LCS720935:LCW720935 LMO720935:LMS720935 LWK720935:LWO720935 MGG720935:MGK720935 MQC720935:MQG720935 MZY720935:NAC720935 NJU720935:NJY720935 NTQ720935:NTU720935 ODM720935:ODQ720935 ONI720935:ONM720935 OXE720935:OXI720935 PHA720935:PHE720935 PQW720935:PRA720935 QAS720935:QAW720935 QKO720935:QKS720935 QUK720935:QUO720935 REG720935:REK720935 ROC720935:ROG720935 RXY720935:RYC720935 SHU720935:SHY720935 SRQ720935:SRU720935 TBM720935:TBQ720935 TLI720935:TLM720935 TVE720935:TVI720935 UFA720935:UFE720935 UOW720935:UPA720935 UYS720935:UYW720935 VIO720935:VIS720935 VSK720935:VSO720935 WCG720935:WCK720935 WMC720935:WMG720935 WVY720935:WWC720935 Q786471:U786471 JM786471:JQ786471 TI786471:TM786471 ADE786471:ADI786471 ANA786471:ANE786471 AWW786471:AXA786471 BGS786471:BGW786471 BQO786471:BQS786471 CAK786471:CAO786471 CKG786471:CKK786471 CUC786471:CUG786471 DDY786471:DEC786471 DNU786471:DNY786471 DXQ786471:DXU786471 EHM786471:EHQ786471 ERI786471:ERM786471 FBE786471:FBI786471 FLA786471:FLE786471 FUW786471:FVA786471 GES786471:GEW786471 GOO786471:GOS786471 GYK786471:GYO786471 HIG786471:HIK786471 HSC786471:HSG786471 IBY786471:ICC786471 ILU786471:ILY786471 IVQ786471:IVU786471 JFM786471:JFQ786471 JPI786471:JPM786471 JZE786471:JZI786471 KJA786471:KJE786471 KSW786471:KTA786471 LCS786471:LCW786471 LMO786471:LMS786471 LWK786471:LWO786471 MGG786471:MGK786471 MQC786471:MQG786471 MZY786471:NAC786471 NJU786471:NJY786471 NTQ786471:NTU786471 ODM786471:ODQ786471 ONI786471:ONM786471 OXE786471:OXI786471 PHA786471:PHE786471 PQW786471:PRA786471 QAS786471:QAW786471 QKO786471:QKS786471 QUK786471:QUO786471 REG786471:REK786471 ROC786471:ROG786471 RXY786471:RYC786471 SHU786471:SHY786471 SRQ786471:SRU786471 TBM786471:TBQ786471 TLI786471:TLM786471 TVE786471:TVI786471 UFA786471:UFE786471 UOW786471:UPA786471 UYS786471:UYW786471 VIO786471:VIS786471 VSK786471:VSO786471 WCG786471:WCK786471 WMC786471:WMG786471 WVY786471:WWC786471 Q852007:U852007 JM852007:JQ852007 TI852007:TM852007 ADE852007:ADI852007 ANA852007:ANE852007 AWW852007:AXA852007 BGS852007:BGW852007 BQO852007:BQS852007 CAK852007:CAO852007 CKG852007:CKK852007 CUC852007:CUG852007 DDY852007:DEC852007 DNU852007:DNY852007 DXQ852007:DXU852007 EHM852007:EHQ852007 ERI852007:ERM852007 FBE852007:FBI852007 FLA852007:FLE852007 FUW852007:FVA852007 GES852007:GEW852007 GOO852007:GOS852007 GYK852007:GYO852007 HIG852007:HIK852007 HSC852007:HSG852007 IBY852007:ICC852007 ILU852007:ILY852007 IVQ852007:IVU852007 JFM852007:JFQ852007 JPI852007:JPM852007 JZE852007:JZI852007 KJA852007:KJE852007 KSW852007:KTA852007 LCS852007:LCW852007 LMO852007:LMS852007 LWK852007:LWO852007 MGG852007:MGK852007 MQC852007:MQG852007 MZY852007:NAC852007 NJU852007:NJY852007 NTQ852007:NTU852007 ODM852007:ODQ852007 ONI852007:ONM852007 OXE852007:OXI852007 PHA852007:PHE852007 PQW852007:PRA852007 QAS852007:QAW852007 QKO852007:QKS852007 QUK852007:QUO852007 REG852007:REK852007 ROC852007:ROG852007 RXY852007:RYC852007 SHU852007:SHY852007 SRQ852007:SRU852007 TBM852007:TBQ852007 TLI852007:TLM852007 TVE852007:TVI852007 UFA852007:UFE852007 UOW852007:UPA852007 UYS852007:UYW852007 VIO852007:VIS852007 VSK852007:VSO852007 WCG852007:WCK852007 WMC852007:WMG852007 WVY852007:WWC852007 Q917543:U917543 JM917543:JQ917543 TI917543:TM917543 ADE917543:ADI917543 ANA917543:ANE917543 AWW917543:AXA917543 BGS917543:BGW917543 BQO917543:BQS917543 CAK917543:CAO917543 CKG917543:CKK917543 CUC917543:CUG917543 DDY917543:DEC917543 DNU917543:DNY917543 DXQ917543:DXU917543 EHM917543:EHQ917543 ERI917543:ERM917543 FBE917543:FBI917543 FLA917543:FLE917543 FUW917543:FVA917543 GES917543:GEW917543 GOO917543:GOS917543 GYK917543:GYO917543 HIG917543:HIK917543 HSC917543:HSG917543 IBY917543:ICC917543 ILU917543:ILY917543 IVQ917543:IVU917543 JFM917543:JFQ917543 JPI917543:JPM917543 JZE917543:JZI917543 KJA917543:KJE917543 KSW917543:KTA917543 LCS917543:LCW917543 LMO917543:LMS917543 LWK917543:LWO917543 MGG917543:MGK917543 MQC917543:MQG917543 MZY917543:NAC917543 NJU917543:NJY917543 NTQ917543:NTU917543 ODM917543:ODQ917543 ONI917543:ONM917543 OXE917543:OXI917543 PHA917543:PHE917543 PQW917543:PRA917543 QAS917543:QAW917543 QKO917543:QKS917543 QUK917543:QUO917543 REG917543:REK917543 ROC917543:ROG917543 RXY917543:RYC917543 SHU917543:SHY917543 SRQ917543:SRU917543 TBM917543:TBQ917543 TLI917543:TLM917543 TVE917543:TVI917543 UFA917543:UFE917543 UOW917543:UPA917543 UYS917543:UYW917543 VIO917543:VIS917543 VSK917543:VSO917543 WCG917543:WCK917543 WMC917543:WMG917543 WVY917543:WWC917543 Q983079:U983079 JM983079:JQ983079 TI983079:TM983079 ADE983079:ADI983079 ANA983079:ANE983079 AWW983079:AXA983079 BGS983079:BGW983079 BQO983079:BQS983079 CAK983079:CAO983079 CKG983079:CKK983079 CUC983079:CUG983079 DDY983079:DEC983079 DNU983079:DNY983079 DXQ983079:DXU983079 EHM983079:EHQ983079 ERI983079:ERM983079 FBE983079:FBI983079 FLA983079:FLE983079 FUW983079:FVA983079 GES983079:GEW983079 GOO983079:GOS983079 GYK983079:GYO983079 HIG983079:HIK983079 HSC983079:HSG983079 IBY983079:ICC983079 ILU983079:ILY983079 IVQ983079:IVU983079 JFM983079:JFQ983079 JPI983079:JPM983079 JZE983079:JZI983079 KJA983079:KJE983079 KSW983079:KTA983079 LCS983079:LCW983079 LMO983079:LMS983079 LWK983079:LWO983079 MGG983079:MGK983079 MQC983079:MQG983079 MZY983079:NAC983079 NJU983079:NJY983079 NTQ983079:NTU983079 ODM983079:ODQ983079 ONI983079:ONM983079 OXE983079:OXI983079 PHA983079:PHE983079 PQW983079:PRA983079 QAS983079:QAW983079 QKO983079:QKS983079 QUK983079:QUO983079 REG983079:REK983079 ROC983079:ROG983079 RXY983079:RYC983079 SHU983079:SHY983079 SRQ983079:SRU983079 TBM983079:TBQ983079 TLI983079:TLM983079 TVE983079:TVI983079 UFA983079:UFE983079 UOW983079:UPA983079 UYS983079:UYW983079 VIO983079:VIS983079 VSK983079:VSO983079 WCG983079:WCK983079 WMC983079:WMG983079 WVY983079:WWC983079 G6:O51 JM48:JQ49 TI48:TM49 ADE48:ADI49 ANA48:ANE49 AWW48:AXA49 BGS48:BGW49 BQO48:BQS49 CAK48:CAO49 CKG48:CKK49 CUC48:CUG49 DDY48:DEC49 DNU48:DNY49 DXQ48:DXU49 EHM48:EHQ49 ERI48:ERM49 FBE48:FBI49 FLA48:FLE49 FUW48:FVA49 GES48:GEW49 GOO48:GOS49 GYK48:GYO49 HIG48:HIK49 HSC48:HSG49 IBY48:ICC49 ILU48:ILY49 IVQ48:IVU49 JFM48:JFQ49 JPI48:JPM49 JZE48:JZI49 KJA48:KJE49 KSW48:KTA49 LCS48:LCW49 LMO48:LMS49 LWK48:LWO49 MGG48:MGK49 MQC48:MQG49 MZY48:NAC49 NJU48:NJY49 NTQ48:NTU49 ODM48:ODQ49 ONI48:ONM49 OXE48:OXI49 PHA48:PHE49 PQW48:PRA49 QAS48:QAW49 QKO48:QKS49 QUK48:QUO49 REG48:REK49 ROC48:ROG49 RXY48:RYC49 SHU48:SHY49 SRQ48:SRU49 TBM48:TBQ49 TLI48:TLM49 TVE48:TVI49 UFA48:UFE49 UOW48:UPA49 UYS48:UYW49 VIO48:VIS49 VSK48:VSO49 WCG48:WCK49 WMC48:WMG49 WVY48:WWC49 Q65584:U65585 JM65584:JQ65585 TI65584:TM65585 ADE65584:ADI65585 ANA65584:ANE65585 AWW65584:AXA65585 BGS65584:BGW65585 BQO65584:BQS65585 CAK65584:CAO65585 CKG65584:CKK65585 CUC65584:CUG65585 DDY65584:DEC65585 DNU65584:DNY65585 DXQ65584:DXU65585 EHM65584:EHQ65585 ERI65584:ERM65585 FBE65584:FBI65585 FLA65584:FLE65585 FUW65584:FVA65585 GES65584:GEW65585 GOO65584:GOS65585 GYK65584:GYO65585 HIG65584:HIK65585 HSC65584:HSG65585 IBY65584:ICC65585 ILU65584:ILY65585 IVQ65584:IVU65585 JFM65584:JFQ65585 JPI65584:JPM65585 JZE65584:JZI65585 KJA65584:KJE65585 KSW65584:KTA65585 LCS65584:LCW65585 LMO65584:LMS65585 LWK65584:LWO65585 MGG65584:MGK65585 MQC65584:MQG65585 MZY65584:NAC65585 NJU65584:NJY65585 NTQ65584:NTU65585 ODM65584:ODQ65585 ONI65584:ONM65585 OXE65584:OXI65585 PHA65584:PHE65585 PQW65584:PRA65585 QAS65584:QAW65585 QKO65584:QKS65585 QUK65584:QUO65585 REG65584:REK65585 ROC65584:ROG65585 RXY65584:RYC65585 SHU65584:SHY65585 SRQ65584:SRU65585 TBM65584:TBQ65585 TLI65584:TLM65585 TVE65584:TVI65585 UFA65584:UFE65585 UOW65584:UPA65585 UYS65584:UYW65585 VIO65584:VIS65585 VSK65584:VSO65585 WCG65584:WCK65585 WMC65584:WMG65585 WVY65584:WWC65585 Q131120:U131121 JM131120:JQ131121 TI131120:TM131121 ADE131120:ADI131121 ANA131120:ANE131121 AWW131120:AXA131121 BGS131120:BGW131121 BQO131120:BQS131121 CAK131120:CAO131121 CKG131120:CKK131121 CUC131120:CUG131121 DDY131120:DEC131121 DNU131120:DNY131121 DXQ131120:DXU131121 EHM131120:EHQ131121 ERI131120:ERM131121 FBE131120:FBI131121 FLA131120:FLE131121 FUW131120:FVA131121 GES131120:GEW131121 GOO131120:GOS131121 GYK131120:GYO131121 HIG131120:HIK131121 HSC131120:HSG131121 IBY131120:ICC131121 ILU131120:ILY131121 IVQ131120:IVU131121 JFM131120:JFQ131121 JPI131120:JPM131121 JZE131120:JZI131121 KJA131120:KJE131121 KSW131120:KTA131121 LCS131120:LCW131121 LMO131120:LMS131121 LWK131120:LWO131121 MGG131120:MGK131121 MQC131120:MQG131121 MZY131120:NAC131121 NJU131120:NJY131121 NTQ131120:NTU131121 ODM131120:ODQ131121 ONI131120:ONM131121 OXE131120:OXI131121 PHA131120:PHE131121 PQW131120:PRA131121 QAS131120:QAW131121 QKO131120:QKS131121 QUK131120:QUO131121 REG131120:REK131121 ROC131120:ROG131121 RXY131120:RYC131121 SHU131120:SHY131121 SRQ131120:SRU131121 TBM131120:TBQ131121 TLI131120:TLM131121 TVE131120:TVI131121 UFA131120:UFE131121 UOW131120:UPA131121 UYS131120:UYW131121 VIO131120:VIS131121 VSK131120:VSO131121 WCG131120:WCK131121 WMC131120:WMG131121 WVY131120:WWC131121 Q196656:U196657 JM196656:JQ196657 TI196656:TM196657 ADE196656:ADI196657 ANA196656:ANE196657 AWW196656:AXA196657 BGS196656:BGW196657 BQO196656:BQS196657 CAK196656:CAO196657 CKG196656:CKK196657 CUC196656:CUG196657 DDY196656:DEC196657 DNU196656:DNY196657 DXQ196656:DXU196657 EHM196656:EHQ196657 ERI196656:ERM196657 FBE196656:FBI196657 FLA196656:FLE196657 FUW196656:FVA196657 GES196656:GEW196657 GOO196656:GOS196657 GYK196656:GYO196657 HIG196656:HIK196657 HSC196656:HSG196657 IBY196656:ICC196657 ILU196656:ILY196657 IVQ196656:IVU196657 JFM196656:JFQ196657 JPI196656:JPM196657 JZE196656:JZI196657 KJA196656:KJE196657 KSW196656:KTA196657 LCS196656:LCW196657 LMO196656:LMS196657 LWK196656:LWO196657 MGG196656:MGK196657 MQC196656:MQG196657 MZY196656:NAC196657 NJU196656:NJY196657 NTQ196656:NTU196657 ODM196656:ODQ196657 ONI196656:ONM196657 OXE196656:OXI196657 PHA196656:PHE196657 PQW196656:PRA196657 QAS196656:QAW196657 QKO196656:QKS196657 QUK196656:QUO196657 REG196656:REK196657 ROC196656:ROG196657 RXY196656:RYC196657 SHU196656:SHY196657 SRQ196656:SRU196657 TBM196656:TBQ196657 TLI196656:TLM196657 TVE196656:TVI196657 UFA196656:UFE196657 UOW196656:UPA196657 UYS196656:UYW196657 VIO196656:VIS196657 VSK196656:VSO196657 WCG196656:WCK196657 WMC196656:WMG196657 WVY196656:WWC196657 Q262192:U262193 JM262192:JQ262193 TI262192:TM262193 ADE262192:ADI262193 ANA262192:ANE262193 AWW262192:AXA262193 BGS262192:BGW262193 BQO262192:BQS262193 CAK262192:CAO262193 CKG262192:CKK262193 CUC262192:CUG262193 DDY262192:DEC262193 DNU262192:DNY262193 DXQ262192:DXU262193 EHM262192:EHQ262193 ERI262192:ERM262193 FBE262192:FBI262193 FLA262192:FLE262193 FUW262192:FVA262193 GES262192:GEW262193 GOO262192:GOS262193 GYK262192:GYO262193 HIG262192:HIK262193 HSC262192:HSG262193 IBY262192:ICC262193 ILU262192:ILY262193 IVQ262192:IVU262193 JFM262192:JFQ262193 JPI262192:JPM262193 JZE262192:JZI262193 KJA262192:KJE262193 KSW262192:KTA262193 LCS262192:LCW262193 LMO262192:LMS262193 LWK262192:LWO262193 MGG262192:MGK262193 MQC262192:MQG262193 MZY262192:NAC262193 NJU262192:NJY262193 NTQ262192:NTU262193 ODM262192:ODQ262193 ONI262192:ONM262193 OXE262192:OXI262193 PHA262192:PHE262193 PQW262192:PRA262193 QAS262192:QAW262193 QKO262192:QKS262193 QUK262192:QUO262193 REG262192:REK262193 ROC262192:ROG262193 RXY262192:RYC262193 SHU262192:SHY262193 SRQ262192:SRU262193 TBM262192:TBQ262193 TLI262192:TLM262193 TVE262192:TVI262193 UFA262192:UFE262193 UOW262192:UPA262193 UYS262192:UYW262193 VIO262192:VIS262193 VSK262192:VSO262193 WCG262192:WCK262193 WMC262192:WMG262193 WVY262192:WWC262193 Q327728:U327729 JM327728:JQ327729 TI327728:TM327729 ADE327728:ADI327729 ANA327728:ANE327729 AWW327728:AXA327729 BGS327728:BGW327729 BQO327728:BQS327729 CAK327728:CAO327729 CKG327728:CKK327729 CUC327728:CUG327729 DDY327728:DEC327729 DNU327728:DNY327729 DXQ327728:DXU327729 EHM327728:EHQ327729 ERI327728:ERM327729 FBE327728:FBI327729 FLA327728:FLE327729 FUW327728:FVA327729 GES327728:GEW327729 GOO327728:GOS327729 GYK327728:GYO327729 HIG327728:HIK327729 HSC327728:HSG327729 IBY327728:ICC327729 ILU327728:ILY327729 IVQ327728:IVU327729 JFM327728:JFQ327729 JPI327728:JPM327729 JZE327728:JZI327729 KJA327728:KJE327729 KSW327728:KTA327729 LCS327728:LCW327729 LMO327728:LMS327729 LWK327728:LWO327729 MGG327728:MGK327729 MQC327728:MQG327729 MZY327728:NAC327729 NJU327728:NJY327729 NTQ327728:NTU327729 ODM327728:ODQ327729 ONI327728:ONM327729 OXE327728:OXI327729 PHA327728:PHE327729 PQW327728:PRA327729 QAS327728:QAW327729 QKO327728:QKS327729 QUK327728:QUO327729 REG327728:REK327729 ROC327728:ROG327729 RXY327728:RYC327729 SHU327728:SHY327729 SRQ327728:SRU327729 TBM327728:TBQ327729 TLI327728:TLM327729 TVE327728:TVI327729 UFA327728:UFE327729 UOW327728:UPA327729 UYS327728:UYW327729 VIO327728:VIS327729 VSK327728:VSO327729 WCG327728:WCK327729 WMC327728:WMG327729 WVY327728:WWC327729 Q393264:U393265 JM393264:JQ393265 TI393264:TM393265 ADE393264:ADI393265 ANA393264:ANE393265 AWW393264:AXA393265 BGS393264:BGW393265 BQO393264:BQS393265 CAK393264:CAO393265 CKG393264:CKK393265 CUC393264:CUG393265 DDY393264:DEC393265 DNU393264:DNY393265 DXQ393264:DXU393265 EHM393264:EHQ393265 ERI393264:ERM393265 FBE393264:FBI393265 FLA393264:FLE393265 FUW393264:FVA393265 GES393264:GEW393265 GOO393264:GOS393265 GYK393264:GYO393265 HIG393264:HIK393265 HSC393264:HSG393265 IBY393264:ICC393265 ILU393264:ILY393265 IVQ393264:IVU393265 JFM393264:JFQ393265 JPI393264:JPM393265 JZE393264:JZI393265 KJA393264:KJE393265 KSW393264:KTA393265 LCS393264:LCW393265 LMO393264:LMS393265 LWK393264:LWO393265 MGG393264:MGK393265 MQC393264:MQG393265 MZY393264:NAC393265 NJU393264:NJY393265 NTQ393264:NTU393265 ODM393264:ODQ393265 ONI393264:ONM393265 OXE393264:OXI393265 PHA393264:PHE393265 PQW393264:PRA393265 QAS393264:QAW393265 QKO393264:QKS393265 QUK393264:QUO393265 REG393264:REK393265 ROC393264:ROG393265 RXY393264:RYC393265 SHU393264:SHY393265 SRQ393264:SRU393265 TBM393264:TBQ393265 TLI393264:TLM393265 TVE393264:TVI393265 UFA393264:UFE393265 UOW393264:UPA393265 UYS393264:UYW393265 VIO393264:VIS393265 VSK393264:VSO393265 WCG393264:WCK393265 WMC393264:WMG393265 WVY393264:WWC393265 Q458800:U458801 JM458800:JQ458801 TI458800:TM458801 ADE458800:ADI458801 ANA458800:ANE458801 AWW458800:AXA458801 BGS458800:BGW458801 BQO458800:BQS458801 CAK458800:CAO458801 CKG458800:CKK458801 CUC458800:CUG458801 DDY458800:DEC458801 DNU458800:DNY458801 DXQ458800:DXU458801 EHM458800:EHQ458801 ERI458800:ERM458801 FBE458800:FBI458801 FLA458800:FLE458801 FUW458800:FVA458801 GES458800:GEW458801 GOO458800:GOS458801 GYK458800:GYO458801 HIG458800:HIK458801 HSC458800:HSG458801 IBY458800:ICC458801 ILU458800:ILY458801 IVQ458800:IVU458801 JFM458800:JFQ458801 JPI458800:JPM458801 JZE458800:JZI458801 KJA458800:KJE458801 KSW458800:KTA458801 LCS458800:LCW458801 LMO458800:LMS458801 LWK458800:LWO458801 MGG458800:MGK458801 MQC458800:MQG458801 MZY458800:NAC458801 NJU458800:NJY458801 NTQ458800:NTU458801 ODM458800:ODQ458801 ONI458800:ONM458801 OXE458800:OXI458801 PHA458800:PHE458801 PQW458800:PRA458801 QAS458800:QAW458801 QKO458800:QKS458801 QUK458800:QUO458801 REG458800:REK458801 ROC458800:ROG458801 RXY458800:RYC458801 SHU458800:SHY458801 SRQ458800:SRU458801 TBM458800:TBQ458801 TLI458800:TLM458801 TVE458800:TVI458801 UFA458800:UFE458801 UOW458800:UPA458801 UYS458800:UYW458801 VIO458800:VIS458801 VSK458800:VSO458801 WCG458800:WCK458801 WMC458800:WMG458801 WVY458800:WWC458801 Q524336:U524337 JM524336:JQ524337 TI524336:TM524337 ADE524336:ADI524337 ANA524336:ANE524337 AWW524336:AXA524337 BGS524336:BGW524337 BQO524336:BQS524337 CAK524336:CAO524337 CKG524336:CKK524337 CUC524336:CUG524337 DDY524336:DEC524337 DNU524336:DNY524337 DXQ524336:DXU524337 EHM524336:EHQ524337 ERI524336:ERM524337 FBE524336:FBI524337 FLA524336:FLE524337 FUW524336:FVA524337 GES524336:GEW524337 GOO524336:GOS524337 GYK524336:GYO524337 HIG524336:HIK524337 HSC524336:HSG524337 IBY524336:ICC524337 ILU524336:ILY524337 IVQ524336:IVU524337 JFM524336:JFQ524337 JPI524336:JPM524337 JZE524336:JZI524337 KJA524336:KJE524337 KSW524336:KTA524337 LCS524336:LCW524337 LMO524336:LMS524337 LWK524336:LWO524337 MGG524336:MGK524337 MQC524336:MQG524337 MZY524336:NAC524337 NJU524336:NJY524337 NTQ524336:NTU524337 ODM524336:ODQ524337 ONI524336:ONM524337 OXE524336:OXI524337 PHA524336:PHE524337 PQW524336:PRA524337 QAS524336:QAW524337 QKO524336:QKS524337 QUK524336:QUO524337 REG524336:REK524337 ROC524336:ROG524337 RXY524336:RYC524337 SHU524336:SHY524337 SRQ524336:SRU524337 TBM524336:TBQ524337 TLI524336:TLM524337 TVE524336:TVI524337 UFA524336:UFE524337 UOW524336:UPA524337 UYS524336:UYW524337 VIO524336:VIS524337 VSK524336:VSO524337 WCG524336:WCK524337 WMC524336:WMG524337 WVY524336:WWC524337 Q589872:U589873 JM589872:JQ589873 TI589872:TM589873 ADE589872:ADI589873 ANA589872:ANE589873 AWW589872:AXA589873 BGS589872:BGW589873 BQO589872:BQS589873 CAK589872:CAO589873 CKG589872:CKK589873 CUC589872:CUG589873 DDY589872:DEC589873 DNU589872:DNY589873 DXQ589872:DXU589873 EHM589872:EHQ589873 ERI589872:ERM589873 FBE589872:FBI589873 FLA589872:FLE589873 FUW589872:FVA589873 GES589872:GEW589873 GOO589872:GOS589873 GYK589872:GYO589873 HIG589872:HIK589873 HSC589872:HSG589873 IBY589872:ICC589873 ILU589872:ILY589873 IVQ589872:IVU589873 JFM589872:JFQ589873 JPI589872:JPM589873 JZE589872:JZI589873 KJA589872:KJE589873 KSW589872:KTA589873 LCS589872:LCW589873 LMO589872:LMS589873 LWK589872:LWO589873 MGG589872:MGK589873 MQC589872:MQG589873 MZY589872:NAC589873 NJU589872:NJY589873 NTQ589872:NTU589873 ODM589872:ODQ589873 ONI589872:ONM589873 OXE589872:OXI589873 PHA589872:PHE589873 PQW589872:PRA589873 QAS589872:QAW589873 QKO589872:QKS589873 QUK589872:QUO589873 REG589872:REK589873 ROC589872:ROG589873 RXY589872:RYC589873 SHU589872:SHY589873 SRQ589872:SRU589873 TBM589872:TBQ589873 TLI589872:TLM589873 TVE589872:TVI589873 UFA589872:UFE589873 UOW589872:UPA589873 UYS589872:UYW589873 VIO589872:VIS589873 VSK589872:VSO589873 WCG589872:WCK589873 WMC589872:WMG589873 WVY589872:WWC589873 Q655408:U655409 JM655408:JQ655409 TI655408:TM655409 ADE655408:ADI655409 ANA655408:ANE655409 AWW655408:AXA655409 BGS655408:BGW655409 BQO655408:BQS655409 CAK655408:CAO655409 CKG655408:CKK655409 CUC655408:CUG655409 DDY655408:DEC655409 DNU655408:DNY655409 DXQ655408:DXU655409 EHM655408:EHQ655409 ERI655408:ERM655409 FBE655408:FBI655409 FLA655408:FLE655409 FUW655408:FVA655409 GES655408:GEW655409 GOO655408:GOS655409 GYK655408:GYO655409 HIG655408:HIK655409 HSC655408:HSG655409 IBY655408:ICC655409 ILU655408:ILY655409 IVQ655408:IVU655409 JFM655408:JFQ655409 JPI655408:JPM655409 JZE655408:JZI655409 KJA655408:KJE655409 KSW655408:KTA655409 LCS655408:LCW655409 LMO655408:LMS655409 LWK655408:LWO655409 MGG655408:MGK655409 MQC655408:MQG655409 MZY655408:NAC655409 NJU655408:NJY655409 NTQ655408:NTU655409 ODM655408:ODQ655409 ONI655408:ONM655409 OXE655408:OXI655409 PHA655408:PHE655409 PQW655408:PRA655409 QAS655408:QAW655409 QKO655408:QKS655409 QUK655408:QUO655409 REG655408:REK655409 ROC655408:ROG655409 RXY655408:RYC655409 SHU655408:SHY655409 SRQ655408:SRU655409 TBM655408:TBQ655409 TLI655408:TLM655409 TVE655408:TVI655409 UFA655408:UFE655409 UOW655408:UPA655409 UYS655408:UYW655409 VIO655408:VIS655409 VSK655408:VSO655409 WCG655408:WCK655409 WMC655408:WMG655409 WVY655408:WWC655409 Q720944:U720945 JM720944:JQ720945 TI720944:TM720945 ADE720944:ADI720945 ANA720944:ANE720945 AWW720944:AXA720945 BGS720944:BGW720945 BQO720944:BQS720945 CAK720944:CAO720945 CKG720944:CKK720945 CUC720944:CUG720945 DDY720944:DEC720945 DNU720944:DNY720945 DXQ720944:DXU720945 EHM720944:EHQ720945 ERI720944:ERM720945 FBE720944:FBI720945 FLA720944:FLE720945 FUW720944:FVA720945 GES720944:GEW720945 GOO720944:GOS720945 GYK720944:GYO720945 HIG720944:HIK720945 HSC720944:HSG720945 IBY720944:ICC720945 ILU720944:ILY720945 IVQ720944:IVU720945 JFM720944:JFQ720945 JPI720944:JPM720945 JZE720944:JZI720945 KJA720944:KJE720945 KSW720944:KTA720945 LCS720944:LCW720945 LMO720944:LMS720945 LWK720944:LWO720945 MGG720944:MGK720945 MQC720944:MQG720945 MZY720944:NAC720945 NJU720944:NJY720945 NTQ720944:NTU720945 ODM720944:ODQ720945 ONI720944:ONM720945 OXE720944:OXI720945 PHA720944:PHE720945 PQW720944:PRA720945 QAS720944:QAW720945 QKO720944:QKS720945 QUK720944:QUO720945 REG720944:REK720945 ROC720944:ROG720945 RXY720944:RYC720945 SHU720944:SHY720945 SRQ720944:SRU720945 TBM720944:TBQ720945 TLI720944:TLM720945 TVE720944:TVI720945 UFA720944:UFE720945 UOW720944:UPA720945 UYS720944:UYW720945 VIO720944:VIS720945 VSK720944:VSO720945 WCG720944:WCK720945 WMC720944:WMG720945 WVY720944:WWC720945 Q786480:U786481 JM786480:JQ786481 TI786480:TM786481 ADE786480:ADI786481 ANA786480:ANE786481 AWW786480:AXA786481 BGS786480:BGW786481 BQO786480:BQS786481 CAK786480:CAO786481 CKG786480:CKK786481 CUC786480:CUG786481 DDY786480:DEC786481 DNU786480:DNY786481 DXQ786480:DXU786481 EHM786480:EHQ786481 ERI786480:ERM786481 FBE786480:FBI786481 FLA786480:FLE786481 FUW786480:FVA786481 GES786480:GEW786481 GOO786480:GOS786481 GYK786480:GYO786481 HIG786480:HIK786481 HSC786480:HSG786481 IBY786480:ICC786481 ILU786480:ILY786481 IVQ786480:IVU786481 JFM786480:JFQ786481 JPI786480:JPM786481 JZE786480:JZI786481 KJA786480:KJE786481 KSW786480:KTA786481 LCS786480:LCW786481 LMO786480:LMS786481 LWK786480:LWO786481 MGG786480:MGK786481 MQC786480:MQG786481 MZY786480:NAC786481 NJU786480:NJY786481 NTQ786480:NTU786481 ODM786480:ODQ786481 ONI786480:ONM786481 OXE786480:OXI786481 PHA786480:PHE786481 PQW786480:PRA786481 QAS786480:QAW786481 QKO786480:QKS786481 QUK786480:QUO786481 REG786480:REK786481 ROC786480:ROG786481 RXY786480:RYC786481 SHU786480:SHY786481 SRQ786480:SRU786481 TBM786480:TBQ786481 TLI786480:TLM786481 TVE786480:TVI786481 UFA786480:UFE786481 UOW786480:UPA786481 UYS786480:UYW786481 VIO786480:VIS786481 VSK786480:VSO786481 WCG786480:WCK786481 WMC786480:WMG786481 WVY786480:WWC786481 Q852016:U852017 JM852016:JQ852017 TI852016:TM852017 ADE852016:ADI852017 ANA852016:ANE852017 AWW852016:AXA852017 BGS852016:BGW852017 BQO852016:BQS852017 CAK852016:CAO852017 CKG852016:CKK852017 CUC852016:CUG852017 DDY852016:DEC852017 DNU852016:DNY852017 DXQ852016:DXU852017 EHM852016:EHQ852017 ERI852016:ERM852017 FBE852016:FBI852017 FLA852016:FLE852017 FUW852016:FVA852017 GES852016:GEW852017 GOO852016:GOS852017 GYK852016:GYO852017 HIG852016:HIK852017 HSC852016:HSG852017 IBY852016:ICC852017 ILU852016:ILY852017 IVQ852016:IVU852017 JFM852016:JFQ852017 JPI852016:JPM852017 JZE852016:JZI852017 KJA852016:KJE852017 KSW852016:KTA852017 LCS852016:LCW852017 LMO852016:LMS852017 LWK852016:LWO852017 MGG852016:MGK852017 MQC852016:MQG852017 MZY852016:NAC852017 NJU852016:NJY852017 NTQ852016:NTU852017 ODM852016:ODQ852017 ONI852016:ONM852017 OXE852016:OXI852017 PHA852016:PHE852017 PQW852016:PRA852017 QAS852016:QAW852017 QKO852016:QKS852017 QUK852016:QUO852017 REG852016:REK852017 ROC852016:ROG852017 RXY852016:RYC852017 SHU852016:SHY852017 SRQ852016:SRU852017 TBM852016:TBQ852017 TLI852016:TLM852017 TVE852016:TVI852017 UFA852016:UFE852017 UOW852016:UPA852017 UYS852016:UYW852017 VIO852016:VIS852017 VSK852016:VSO852017 WCG852016:WCK852017 WMC852016:WMG852017 WVY852016:WWC852017 Q917552:U917553 JM917552:JQ917553 TI917552:TM917553 ADE917552:ADI917553 ANA917552:ANE917553 AWW917552:AXA917553 BGS917552:BGW917553 BQO917552:BQS917553 CAK917552:CAO917553 CKG917552:CKK917553 CUC917552:CUG917553 DDY917552:DEC917553 DNU917552:DNY917553 DXQ917552:DXU917553 EHM917552:EHQ917553 ERI917552:ERM917553 FBE917552:FBI917553 FLA917552:FLE917553 FUW917552:FVA917553 GES917552:GEW917553 GOO917552:GOS917553 GYK917552:GYO917553 HIG917552:HIK917553 HSC917552:HSG917553 IBY917552:ICC917553 ILU917552:ILY917553 IVQ917552:IVU917553 JFM917552:JFQ917553 JPI917552:JPM917553 JZE917552:JZI917553 KJA917552:KJE917553 KSW917552:KTA917553 LCS917552:LCW917553 LMO917552:LMS917553 LWK917552:LWO917553 MGG917552:MGK917553 MQC917552:MQG917553 MZY917552:NAC917553 NJU917552:NJY917553 NTQ917552:NTU917553 ODM917552:ODQ917553 ONI917552:ONM917553 OXE917552:OXI917553 PHA917552:PHE917553 PQW917552:PRA917553 QAS917552:QAW917553 QKO917552:QKS917553 QUK917552:QUO917553 REG917552:REK917553 ROC917552:ROG917553 RXY917552:RYC917553 SHU917552:SHY917553 SRQ917552:SRU917553 TBM917552:TBQ917553 TLI917552:TLM917553 TVE917552:TVI917553 UFA917552:UFE917553 UOW917552:UPA917553 UYS917552:UYW917553 VIO917552:VIS917553 VSK917552:VSO917553 WCG917552:WCK917553 WMC917552:WMG917553 WVY917552:WWC917553 Q983088:U983089 JM983088:JQ983089 TI983088:TM983089 ADE983088:ADI983089 ANA983088:ANE983089 AWW983088:AXA983089 BGS983088:BGW983089 BQO983088:BQS983089 CAK983088:CAO983089 CKG983088:CKK983089 CUC983088:CUG983089 DDY983088:DEC983089 DNU983088:DNY983089 DXQ983088:DXU983089 EHM983088:EHQ983089 ERI983088:ERM983089 FBE983088:FBI983089 FLA983088:FLE983089 FUW983088:FVA983089 GES983088:GEW983089 GOO983088:GOS983089 GYK983088:GYO983089 HIG983088:HIK983089 HSC983088:HSG983089 IBY983088:ICC983089 ILU983088:ILY983089 IVQ983088:IVU983089 JFM983088:JFQ983089 JPI983088:JPM983089 JZE983088:JZI983089 KJA983088:KJE983089 KSW983088:KTA983089 LCS983088:LCW983089 LMO983088:LMS983089 LWK983088:LWO983089 MGG983088:MGK983089 MQC983088:MQG983089 MZY983088:NAC983089 NJU983088:NJY983089 NTQ983088:NTU983089 ODM983088:ODQ983089 ONI983088:ONM983089 OXE983088:OXI983089 PHA983088:PHE983089 PQW983088:PRA983089 QAS983088:QAW983089 QKO983088:QKS983089 QUK983088:QUO983089 REG983088:REK983089 ROC983088:ROG983089 RXY983088:RYC983089 SHU983088:SHY983089 SRQ983088:SRU983089 TBM983088:TBQ983089 TLI983088:TLM983089 TVE983088:TVI983089 UFA983088:UFE983089 UOW983088:UPA983089 UYS983088:UYW983089 VIO983088:VIS983089 VSK983088:VSO983089 WCG983088:WCK983089 WMC983088:WMG983089 WVY983088:WWC983089 WVO983046:WVW983091 JC6:JK51 SY6:TG51 ACU6:ADC51 AMQ6:AMY51 AWM6:AWU51 BGI6:BGQ51 BQE6:BQM51 CAA6:CAI51 CJW6:CKE51 CTS6:CUA51 DDO6:DDW51 DNK6:DNS51 DXG6:DXO51 EHC6:EHK51 EQY6:ERG51 FAU6:FBC51 FKQ6:FKY51 FUM6:FUU51 GEI6:GEQ51 GOE6:GOM51 GYA6:GYI51 HHW6:HIE51 HRS6:HSA51 IBO6:IBW51 ILK6:ILS51 IVG6:IVO51 JFC6:JFK51 JOY6:JPG51 JYU6:JZC51 KIQ6:KIY51 KSM6:KSU51 LCI6:LCQ51 LME6:LMM51 LWA6:LWI51 MFW6:MGE51 MPS6:MQA51 MZO6:MZW51 NJK6:NJS51 NTG6:NTO51 ODC6:ODK51 OMY6:ONG51 OWU6:OXC51 PGQ6:PGY51 PQM6:PQU51 QAI6:QAQ51 QKE6:QKM51 QUA6:QUI51 RDW6:REE51 RNS6:ROA51 RXO6:RXW51 SHK6:SHS51 SRG6:SRO51 TBC6:TBK51 TKY6:TLG51 TUU6:TVC51 UEQ6:UEY51 UOM6:UOU51 UYI6:UYQ51 VIE6:VIM51 VSA6:VSI51 WBW6:WCE51 WLS6:WMA51 WVO6:WVW51 G65542:O65587 JC65542:JK65587 SY65542:TG65587 ACU65542:ADC65587 AMQ65542:AMY65587 AWM65542:AWU65587 BGI65542:BGQ65587 BQE65542:BQM65587 CAA65542:CAI65587 CJW65542:CKE65587 CTS65542:CUA65587 DDO65542:DDW65587 DNK65542:DNS65587 DXG65542:DXO65587 EHC65542:EHK65587 EQY65542:ERG65587 FAU65542:FBC65587 FKQ65542:FKY65587 FUM65542:FUU65587 GEI65542:GEQ65587 GOE65542:GOM65587 GYA65542:GYI65587 HHW65542:HIE65587 HRS65542:HSA65587 IBO65542:IBW65587 ILK65542:ILS65587 IVG65542:IVO65587 JFC65542:JFK65587 JOY65542:JPG65587 JYU65542:JZC65587 KIQ65542:KIY65587 KSM65542:KSU65587 LCI65542:LCQ65587 LME65542:LMM65587 LWA65542:LWI65587 MFW65542:MGE65587 MPS65542:MQA65587 MZO65542:MZW65587 NJK65542:NJS65587 NTG65542:NTO65587 ODC65542:ODK65587 OMY65542:ONG65587 OWU65542:OXC65587 PGQ65542:PGY65587 PQM65542:PQU65587 QAI65542:QAQ65587 QKE65542:QKM65587 QUA65542:QUI65587 RDW65542:REE65587 RNS65542:ROA65587 RXO65542:RXW65587 SHK65542:SHS65587 SRG65542:SRO65587 TBC65542:TBK65587 TKY65542:TLG65587 TUU65542:TVC65587 UEQ65542:UEY65587 UOM65542:UOU65587 UYI65542:UYQ65587 VIE65542:VIM65587 VSA65542:VSI65587 WBW65542:WCE65587 WLS65542:WMA65587 WVO65542:WVW65587 G131078:O131123 JC131078:JK131123 SY131078:TG131123 ACU131078:ADC131123 AMQ131078:AMY131123 AWM131078:AWU131123 BGI131078:BGQ131123 BQE131078:BQM131123 CAA131078:CAI131123 CJW131078:CKE131123 CTS131078:CUA131123 DDO131078:DDW131123 DNK131078:DNS131123 DXG131078:DXO131123 EHC131078:EHK131123 EQY131078:ERG131123 FAU131078:FBC131123 FKQ131078:FKY131123 FUM131078:FUU131123 GEI131078:GEQ131123 GOE131078:GOM131123 GYA131078:GYI131123 HHW131078:HIE131123 HRS131078:HSA131123 IBO131078:IBW131123 ILK131078:ILS131123 IVG131078:IVO131123 JFC131078:JFK131123 JOY131078:JPG131123 JYU131078:JZC131123 KIQ131078:KIY131123 KSM131078:KSU131123 LCI131078:LCQ131123 LME131078:LMM131123 LWA131078:LWI131123 MFW131078:MGE131123 MPS131078:MQA131123 MZO131078:MZW131123 NJK131078:NJS131123 NTG131078:NTO131123 ODC131078:ODK131123 OMY131078:ONG131123 OWU131078:OXC131123 PGQ131078:PGY131123 PQM131078:PQU131123 QAI131078:QAQ131123 QKE131078:QKM131123 QUA131078:QUI131123 RDW131078:REE131123 RNS131078:ROA131123 RXO131078:RXW131123 SHK131078:SHS131123 SRG131078:SRO131123 TBC131078:TBK131123 TKY131078:TLG131123 TUU131078:TVC131123 UEQ131078:UEY131123 UOM131078:UOU131123 UYI131078:UYQ131123 VIE131078:VIM131123 VSA131078:VSI131123 WBW131078:WCE131123 WLS131078:WMA131123 WVO131078:WVW131123 G196614:O196659 JC196614:JK196659 SY196614:TG196659 ACU196614:ADC196659 AMQ196614:AMY196659 AWM196614:AWU196659 BGI196614:BGQ196659 BQE196614:BQM196659 CAA196614:CAI196659 CJW196614:CKE196659 CTS196614:CUA196659 DDO196614:DDW196659 DNK196614:DNS196659 DXG196614:DXO196659 EHC196614:EHK196659 EQY196614:ERG196659 FAU196614:FBC196659 FKQ196614:FKY196659 FUM196614:FUU196659 GEI196614:GEQ196659 GOE196614:GOM196659 GYA196614:GYI196659 HHW196614:HIE196659 HRS196614:HSA196659 IBO196614:IBW196659 ILK196614:ILS196659 IVG196614:IVO196659 JFC196614:JFK196659 JOY196614:JPG196659 JYU196614:JZC196659 KIQ196614:KIY196659 KSM196614:KSU196659 LCI196614:LCQ196659 LME196614:LMM196659 LWA196614:LWI196659 MFW196614:MGE196659 MPS196614:MQA196659 MZO196614:MZW196659 NJK196614:NJS196659 NTG196614:NTO196659 ODC196614:ODK196659 OMY196614:ONG196659 OWU196614:OXC196659 PGQ196614:PGY196659 PQM196614:PQU196659 QAI196614:QAQ196659 QKE196614:QKM196659 QUA196614:QUI196659 RDW196614:REE196659 RNS196614:ROA196659 RXO196614:RXW196659 SHK196614:SHS196659 SRG196614:SRO196659 TBC196614:TBK196659 TKY196614:TLG196659 TUU196614:TVC196659 UEQ196614:UEY196659 UOM196614:UOU196659 UYI196614:UYQ196659 VIE196614:VIM196659 VSA196614:VSI196659 WBW196614:WCE196659 WLS196614:WMA196659 WVO196614:WVW196659 G262150:O262195 JC262150:JK262195 SY262150:TG262195 ACU262150:ADC262195 AMQ262150:AMY262195 AWM262150:AWU262195 BGI262150:BGQ262195 BQE262150:BQM262195 CAA262150:CAI262195 CJW262150:CKE262195 CTS262150:CUA262195 DDO262150:DDW262195 DNK262150:DNS262195 DXG262150:DXO262195 EHC262150:EHK262195 EQY262150:ERG262195 FAU262150:FBC262195 FKQ262150:FKY262195 FUM262150:FUU262195 GEI262150:GEQ262195 GOE262150:GOM262195 GYA262150:GYI262195 HHW262150:HIE262195 HRS262150:HSA262195 IBO262150:IBW262195 ILK262150:ILS262195 IVG262150:IVO262195 JFC262150:JFK262195 JOY262150:JPG262195 JYU262150:JZC262195 KIQ262150:KIY262195 KSM262150:KSU262195 LCI262150:LCQ262195 LME262150:LMM262195 LWA262150:LWI262195 MFW262150:MGE262195 MPS262150:MQA262195 MZO262150:MZW262195 NJK262150:NJS262195 NTG262150:NTO262195 ODC262150:ODK262195 OMY262150:ONG262195 OWU262150:OXC262195 PGQ262150:PGY262195 PQM262150:PQU262195 QAI262150:QAQ262195 QKE262150:QKM262195 QUA262150:QUI262195 RDW262150:REE262195 RNS262150:ROA262195 RXO262150:RXW262195 SHK262150:SHS262195 SRG262150:SRO262195 TBC262150:TBK262195 TKY262150:TLG262195 TUU262150:TVC262195 UEQ262150:UEY262195 UOM262150:UOU262195 UYI262150:UYQ262195 VIE262150:VIM262195 VSA262150:VSI262195 WBW262150:WCE262195 WLS262150:WMA262195 WVO262150:WVW262195 G327686:O327731 JC327686:JK327731 SY327686:TG327731 ACU327686:ADC327731 AMQ327686:AMY327731 AWM327686:AWU327731 BGI327686:BGQ327731 BQE327686:BQM327731 CAA327686:CAI327731 CJW327686:CKE327731 CTS327686:CUA327731 DDO327686:DDW327731 DNK327686:DNS327731 DXG327686:DXO327731 EHC327686:EHK327731 EQY327686:ERG327731 FAU327686:FBC327731 FKQ327686:FKY327731 FUM327686:FUU327731 GEI327686:GEQ327731 GOE327686:GOM327731 GYA327686:GYI327731 HHW327686:HIE327731 HRS327686:HSA327731 IBO327686:IBW327731 ILK327686:ILS327731 IVG327686:IVO327731 JFC327686:JFK327731 JOY327686:JPG327731 JYU327686:JZC327731 KIQ327686:KIY327731 KSM327686:KSU327731 LCI327686:LCQ327731 LME327686:LMM327731 LWA327686:LWI327731 MFW327686:MGE327731 MPS327686:MQA327731 MZO327686:MZW327731 NJK327686:NJS327731 NTG327686:NTO327731 ODC327686:ODK327731 OMY327686:ONG327731 OWU327686:OXC327731 PGQ327686:PGY327731 PQM327686:PQU327731 QAI327686:QAQ327731 QKE327686:QKM327731 QUA327686:QUI327731 RDW327686:REE327731 RNS327686:ROA327731 RXO327686:RXW327731 SHK327686:SHS327731 SRG327686:SRO327731 TBC327686:TBK327731 TKY327686:TLG327731 TUU327686:TVC327731 UEQ327686:UEY327731 UOM327686:UOU327731 UYI327686:UYQ327731 VIE327686:VIM327731 VSA327686:VSI327731 WBW327686:WCE327731 WLS327686:WMA327731 WVO327686:WVW327731 G393222:O393267 JC393222:JK393267 SY393222:TG393267 ACU393222:ADC393267 AMQ393222:AMY393267 AWM393222:AWU393267 BGI393222:BGQ393267 BQE393222:BQM393267 CAA393222:CAI393267 CJW393222:CKE393267 CTS393222:CUA393267 DDO393222:DDW393267 DNK393222:DNS393267 DXG393222:DXO393267 EHC393222:EHK393267 EQY393222:ERG393267 FAU393222:FBC393267 FKQ393222:FKY393267 FUM393222:FUU393267 GEI393222:GEQ393267 GOE393222:GOM393267 GYA393222:GYI393267 HHW393222:HIE393267 HRS393222:HSA393267 IBO393222:IBW393267 ILK393222:ILS393267 IVG393222:IVO393267 JFC393222:JFK393267 JOY393222:JPG393267 JYU393222:JZC393267 KIQ393222:KIY393267 KSM393222:KSU393267 LCI393222:LCQ393267 LME393222:LMM393267 LWA393222:LWI393267 MFW393222:MGE393267 MPS393222:MQA393267 MZO393222:MZW393267 NJK393222:NJS393267 NTG393222:NTO393267 ODC393222:ODK393267 OMY393222:ONG393267 OWU393222:OXC393267 PGQ393222:PGY393267 PQM393222:PQU393267 QAI393222:QAQ393267 QKE393222:QKM393267 QUA393222:QUI393267 RDW393222:REE393267 RNS393222:ROA393267 RXO393222:RXW393267 SHK393222:SHS393267 SRG393222:SRO393267 TBC393222:TBK393267 TKY393222:TLG393267 TUU393222:TVC393267 UEQ393222:UEY393267 UOM393222:UOU393267 UYI393222:UYQ393267 VIE393222:VIM393267 VSA393222:VSI393267 WBW393222:WCE393267 WLS393222:WMA393267 WVO393222:WVW393267 G458758:O458803 JC458758:JK458803 SY458758:TG458803 ACU458758:ADC458803 AMQ458758:AMY458803 AWM458758:AWU458803 BGI458758:BGQ458803 BQE458758:BQM458803 CAA458758:CAI458803 CJW458758:CKE458803 CTS458758:CUA458803 DDO458758:DDW458803 DNK458758:DNS458803 DXG458758:DXO458803 EHC458758:EHK458803 EQY458758:ERG458803 FAU458758:FBC458803 FKQ458758:FKY458803 FUM458758:FUU458803 GEI458758:GEQ458803 GOE458758:GOM458803 GYA458758:GYI458803 HHW458758:HIE458803 HRS458758:HSA458803 IBO458758:IBW458803 ILK458758:ILS458803 IVG458758:IVO458803 JFC458758:JFK458803 JOY458758:JPG458803 JYU458758:JZC458803 KIQ458758:KIY458803 KSM458758:KSU458803 LCI458758:LCQ458803 LME458758:LMM458803 LWA458758:LWI458803 MFW458758:MGE458803 MPS458758:MQA458803 MZO458758:MZW458803 NJK458758:NJS458803 NTG458758:NTO458803 ODC458758:ODK458803 OMY458758:ONG458803 OWU458758:OXC458803 PGQ458758:PGY458803 PQM458758:PQU458803 QAI458758:QAQ458803 QKE458758:QKM458803 QUA458758:QUI458803 RDW458758:REE458803 RNS458758:ROA458803 RXO458758:RXW458803 SHK458758:SHS458803 SRG458758:SRO458803 TBC458758:TBK458803 TKY458758:TLG458803 TUU458758:TVC458803 UEQ458758:UEY458803 UOM458758:UOU458803 UYI458758:UYQ458803 VIE458758:VIM458803 VSA458758:VSI458803 WBW458758:WCE458803 WLS458758:WMA458803 WVO458758:WVW458803 G524294:O524339 JC524294:JK524339 SY524294:TG524339 ACU524294:ADC524339 AMQ524294:AMY524339 AWM524294:AWU524339 BGI524294:BGQ524339 BQE524294:BQM524339 CAA524294:CAI524339 CJW524294:CKE524339 CTS524294:CUA524339 DDO524294:DDW524339 DNK524294:DNS524339 DXG524294:DXO524339 EHC524294:EHK524339 EQY524294:ERG524339 FAU524294:FBC524339 FKQ524294:FKY524339 FUM524294:FUU524339 GEI524294:GEQ524339 GOE524294:GOM524339 GYA524294:GYI524339 HHW524294:HIE524339 HRS524294:HSA524339 IBO524294:IBW524339 ILK524294:ILS524339 IVG524294:IVO524339 JFC524294:JFK524339 JOY524294:JPG524339 JYU524294:JZC524339 KIQ524294:KIY524339 KSM524294:KSU524339 LCI524294:LCQ524339 LME524294:LMM524339 LWA524294:LWI524339 MFW524294:MGE524339 MPS524294:MQA524339 MZO524294:MZW524339 NJK524294:NJS524339 NTG524294:NTO524339 ODC524294:ODK524339 OMY524294:ONG524339 OWU524294:OXC524339 PGQ524294:PGY524339 PQM524294:PQU524339 QAI524294:QAQ524339 QKE524294:QKM524339 QUA524294:QUI524339 RDW524294:REE524339 RNS524294:ROA524339 RXO524294:RXW524339 SHK524294:SHS524339 SRG524294:SRO524339 TBC524294:TBK524339 TKY524294:TLG524339 TUU524294:TVC524339 UEQ524294:UEY524339 UOM524294:UOU524339 UYI524294:UYQ524339 VIE524294:VIM524339 VSA524294:VSI524339 WBW524294:WCE524339 WLS524294:WMA524339 WVO524294:WVW524339 G589830:O589875 JC589830:JK589875 SY589830:TG589875 ACU589830:ADC589875 AMQ589830:AMY589875 AWM589830:AWU589875 BGI589830:BGQ589875 BQE589830:BQM589875 CAA589830:CAI589875 CJW589830:CKE589875 CTS589830:CUA589875 DDO589830:DDW589875 DNK589830:DNS589875 DXG589830:DXO589875 EHC589830:EHK589875 EQY589830:ERG589875 FAU589830:FBC589875 FKQ589830:FKY589875 FUM589830:FUU589875 GEI589830:GEQ589875 GOE589830:GOM589875 GYA589830:GYI589875 HHW589830:HIE589875 HRS589830:HSA589875 IBO589830:IBW589875 ILK589830:ILS589875 IVG589830:IVO589875 JFC589830:JFK589875 JOY589830:JPG589875 JYU589830:JZC589875 KIQ589830:KIY589875 KSM589830:KSU589875 LCI589830:LCQ589875 LME589830:LMM589875 LWA589830:LWI589875 MFW589830:MGE589875 MPS589830:MQA589875 MZO589830:MZW589875 NJK589830:NJS589875 NTG589830:NTO589875 ODC589830:ODK589875 OMY589830:ONG589875 OWU589830:OXC589875 PGQ589830:PGY589875 PQM589830:PQU589875 QAI589830:QAQ589875 QKE589830:QKM589875 QUA589830:QUI589875 RDW589830:REE589875 RNS589830:ROA589875 RXO589830:RXW589875 SHK589830:SHS589875 SRG589830:SRO589875 TBC589830:TBK589875 TKY589830:TLG589875 TUU589830:TVC589875 UEQ589830:UEY589875 UOM589830:UOU589875 UYI589830:UYQ589875 VIE589830:VIM589875 VSA589830:VSI589875 WBW589830:WCE589875 WLS589830:WMA589875 WVO589830:WVW589875 G655366:O655411 JC655366:JK655411 SY655366:TG655411 ACU655366:ADC655411 AMQ655366:AMY655411 AWM655366:AWU655411 BGI655366:BGQ655411 BQE655366:BQM655411 CAA655366:CAI655411 CJW655366:CKE655411 CTS655366:CUA655411 DDO655366:DDW655411 DNK655366:DNS655411 DXG655366:DXO655411 EHC655366:EHK655411 EQY655366:ERG655411 FAU655366:FBC655411 FKQ655366:FKY655411 FUM655366:FUU655411 GEI655366:GEQ655411 GOE655366:GOM655411 GYA655366:GYI655411 HHW655366:HIE655411 HRS655366:HSA655411 IBO655366:IBW655411 ILK655366:ILS655411 IVG655366:IVO655411 JFC655366:JFK655411 JOY655366:JPG655411 JYU655366:JZC655411 KIQ655366:KIY655411 KSM655366:KSU655411 LCI655366:LCQ655411 LME655366:LMM655411 LWA655366:LWI655411 MFW655366:MGE655411 MPS655366:MQA655411 MZO655366:MZW655411 NJK655366:NJS655411 NTG655366:NTO655411 ODC655366:ODK655411 OMY655366:ONG655411 OWU655366:OXC655411 PGQ655366:PGY655411 PQM655366:PQU655411 QAI655366:QAQ655411 QKE655366:QKM655411 QUA655366:QUI655411 RDW655366:REE655411 RNS655366:ROA655411 RXO655366:RXW655411 SHK655366:SHS655411 SRG655366:SRO655411 TBC655366:TBK655411 TKY655366:TLG655411 TUU655366:TVC655411 UEQ655366:UEY655411 UOM655366:UOU655411 UYI655366:UYQ655411 VIE655366:VIM655411 VSA655366:VSI655411 WBW655366:WCE655411 WLS655366:WMA655411 WVO655366:WVW655411 G720902:O720947 JC720902:JK720947 SY720902:TG720947 ACU720902:ADC720947 AMQ720902:AMY720947 AWM720902:AWU720947 BGI720902:BGQ720947 BQE720902:BQM720947 CAA720902:CAI720947 CJW720902:CKE720947 CTS720902:CUA720947 DDO720902:DDW720947 DNK720902:DNS720947 DXG720902:DXO720947 EHC720902:EHK720947 EQY720902:ERG720947 FAU720902:FBC720947 FKQ720902:FKY720947 FUM720902:FUU720947 GEI720902:GEQ720947 GOE720902:GOM720947 GYA720902:GYI720947 HHW720902:HIE720947 HRS720902:HSA720947 IBO720902:IBW720947 ILK720902:ILS720947 IVG720902:IVO720947 JFC720902:JFK720947 JOY720902:JPG720947 JYU720902:JZC720947 KIQ720902:KIY720947 KSM720902:KSU720947 LCI720902:LCQ720947 LME720902:LMM720947 LWA720902:LWI720947 MFW720902:MGE720947 MPS720902:MQA720947 MZO720902:MZW720947 NJK720902:NJS720947 NTG720902:NTO720947 ODC720902:ODK720947 OMY720902:ONG720947 OWU720902:OXC720947 PGQ720902:PGY720947 PQM720902:PQU720947 QAI720902:QAQ720947 QKE720902:QKM720947 QUA720902:QUI720947 RDW720902:REE720947 RNS720902:ROA720947 RXO720902:RXW720947 SHK720902:SHS720947 SRG720902:SRO720947 TBC720902:TBK720947 TKY720902:TLG720947 TUU720902:TVC720947 UEQ720902:UEY720947 UOM720902:UOU720947 UYI720902:UYQ720947 VIE720902:VIM720947 VSA720902:VSI720947 WBW720902:WCE720947 WLS720902:WMA720947 WVO720902:WVW720947 G786438:O786483 JC786438:JK786483 SY786438:TG786483 ACU786438:ADC786483 AMQ786438:AMY786483 AWM786438:AWU786483 BGI786438:BGQ786483 BQE786438:BQM786483 CAA786438:CAI786483 CJW786438:CKE786483 CTS786438:CUA786483 DDO786438:DDW786483 DNK786438:DNS786483 DXG786438:DXO786483 EHC786438:EHK786483 EQY786438:ERG786483 FAU786438:FBC786483 FKQ786438:FKY786483 FUM786438:FUU786483 GEI786438:GEQ786483 GOE786438:GOM786483 GYA786438:GYI786483 HHW786438:HIE786483 HRS786438:HSA786483 IBO786438:IBW786483 ILK786438:ILS786483 IVG786438:IVO786483 JFC786438:JFK786483 JOY786438:JPG786483 JYU786438:JZC786483 KIQ786438:KIY786483 KSM786438:KSU786483 LCI786438:LCQ786483 LME786438:LMM786483 LWA786438:LWI786483 MFW786438:MGE786483 MPS786438:MQA786483 MZO786438:MZW786483 NJK786438:NJS786483 NTG786438:NTO786483 ODC786438:ODK786483 OMY786438:ONG786483 OWU786438:OXC786483 PGQ786438:PGY786483 PQM786438:PQU786483 QAI786438:QAQ786483 QKE786438:QKM786483 QUA786438:QUI786483 RDW786438:REE786483 RNS786438:ROA786483 RXO786438:RXW786483 SHK786438:SHS786483 SRG786438:SRO786483 TBC786438:TBK786483 TKY786438:TLG786483 TUU786438:TVC786483 UEQ786438:UEY786483 UOM786438:UOU786483 UYI786438:UYQ786483 VIE786438:VIM786483 VSA786438:VSI786483 WBW786438:WCE786483 WLS786438:WMA786483 WVO786438:WVW786483 G851974:O852019 JC851974:JK852019 SY851974:TG852019 ACU851974:ADC852019 AMQ851974:AMY852019 AWM851974:AWU852019 BGI851974:BGQ852019 BQE851974:BQM852019 CAA851974:CAI852019 CJW851974:CKE852019 CTS851974:CUA852019 DDO851974:DDW852019 DNK851974:DNS852019 DXG851974:DXO852019 EHC851974:EHK852019 EQY851974:ERG852019 FAU851974:FBC852019 FKQ851974:FKY852019 FUM851974:FUU852019 GEI851974:GEQ852019 GOE851974:GOM852019 GYA851974:GYI852019 HHW851974:HIE852019 HRS851974:HSA852019 IBO851974:IBW852019 ILK851974:ILS852019 IVG851974:IVO852019 JFC851974:JFK852019 JOY851974:JPG852019 JYU851974:JZC852019 KIQ851974:KIY852019 KSM851974:KSU852019 LCI851974:LCQ852019 LME851974:LMM852019 LWA851974:LWI852019 MFW851974:MGE852019 MPS851974:MQA852019 MZO851974:MZW852019 NJK851974:NJS852019 NTG851974:NTO852019 ODC851974:ODK852019 OMY851974:ONG852019 OWU851974:OXC852019 PGQ851974:PGY852019 PQM851974:PQU852019 QAI851974:QAQ852019 QKE851974:QKM852019 QUA851974:QUI852019 RDW851974:REE852019 RNS851974:ROA852019 RXO851974:RXW852019 SHK851974:SHS852019 SRG851974:SRO852019 TBC851974:TBK852019 TKY851974:TLG852019 TUU851974:TVC852019 UEQ851974:UEY852019 UOM851974:UOU852019 UYI851974:UYQ852019 VIE851974:VIM852019 VSA851974:VSI852019 WBW851974:WCE852019 WLS851974:WMA852019 WVO851974:WVW852019 G917510:O917555 JC917510:JK917555 SY917510:TG917555 ACU917510:ADC917555 AMQ917510:AMY917555 AWM917510:AWU917555 BGI917510:BGQ917555 BQE917510:BQM917555 CAA917510:CAI917555 CJW917510:CKE917555 CTS917510:CUA917555 DDO917510:DDW917555 DNK917510:DNS917555 DXG917510:DXO917555 EHC917510:EHK917555 EQY917510:ERG917555 FAU917510:FBC917555 FKQ917510:FKY917555 FUM917510:FUU917555 GEI917510:GEQ917555 GOE917510:GOM917555 GYA917510:GYI917555 HHW917510:HIE917555 HRS917510:HSA917555 IBO917510:IBW917555 ILK917510:ILS917555 IVG917510:IVO917555 JFC917510:JFK917555 JOY917510:JPG917555 JYU917510:JZC917555 KIQ917510:KIY917555 KSM917510:KSU917555 LCI917510:LCQ917555 LME917510:LMM917555 LWA917510:LWI917555 MFW917510:MGE917555 MPS917510:MQA917555 MZO917510:MZW917555 NJK917510:NJS917555 NTG917510:NTO917555 ODC917510:ODK917555 OMY917510:ONG917555 OWU917510:OXC917555 PGQ917510:PGY917555 PQM917510:PQU917555 QAI917510:QAQ917555 QKE917510:QKM917555 QUA917510:QUI917555 RDW917510:REE917555 RNS917510:ROA917555 RXO917510:RXW917555 SHK917510:SHS917555 SRG917510:SRO917555 TBC917510:TBK917555 TKY917510:TLG917555 TUU917510:TVC917555 UEQ917510:UEY917555 UOM917510:UOU917555 UYI917510:UYQ917555 VIE917510:VIM917555 VSA917510:VSI917555 WBW917510:WCE917555 WLS917510:WMA917555 WVO917510:WVW917555 G983046:O983091 JC983046:JK983091 SY983046:TG983091 ACU983046:ADC983091 AMQ983046:AMY983091 AWM983046:AWU983091 BGI983046:BGQ983091 BQE983046:BQM983091 CAA983046:CAI983091 CJW983046:CKE983091 CTS983046:CUA983091 DDO983046:DDW983091 DNK983046:DNS983091 DXG983046:DXO983091 EHC983046:EHK983091 EQY983046:ERG983091 FAU983046:FBC983091 FKQ983046:FKY983091 FUM983046:FUU983091 GEI983046:GEQ983091 GOE983046:GOM983091 GYA983046:GYI983091 HHW983046:HIE983091 HRS983046:HSA983091 IBO983046:IBW983091 ILK983046:ILS983091 IVG983046:IVO983091 JFC983046:JFK983091 JOY983046:JPG983091 JYU983046:JZC983091 KIQ983046:KIY983091 KSM983046:KSU983091 LCI983046:LCQ983091 LME983046:LMM983091 LWA983046:LWI983091 MFW983046:MGE983091 MPS983046:MQA983091 MZO983046:MZW983091 NJK983046:NJS983091 NTG983046:NTO983091 ODC983046:ODK983091 OMY983046:ONG983091 OWU983046:OXC983091 PGQ983046:PGY983091 PQM983046:PQU983091 QAI983046:QAQ983091 QKE983046:QKM983091 QUA983046:QUI983091 RDW983046:REE983091 RNS983046:ROA983091 RXO983046:RXW983091 SHK983046:SHS983091 SRG983046:SRO983091 TBC983046:TBK983091 TKY983046:TLG983091 TUU983046:TVC983091 UEQ983046:UEY983091 UOM983046:UOU983091 UYI983046:UYQ983091 VIE983046:VIM983091 VSA983046:VSI983091 WBW983046:WCE983091 WLS983046:WMA983091 Q48:U49</xm:sqref>
        </x14:dataValidation>
        <x14:dataValidation imeMode="on" allowBlank="1" showInputMessage="1" showErrorMessage="1" xr:uid="{00000000-0002-0000-0100-000003000000}">
          <xm:sqref>D68:E68 IZ68:JA68 SV68:SW68 ACR68:ACS68 AMN68:AMO68 AWJ68:AWK68 BGF68:BGG68 BQB68:BQC68 BZX68:BZY68 CJT68:CJU68 CTP68:CTQ68 DDL68:DDM68 DNH68:DNI68 DXD68:DXE68 EGZ68:EHA68 EQV68:EQW68 FAR68:FAS68 FKN68:FKO68 FUJ68:FUK68 GEF68:GEG68 GOB68:GOC68 GXX68:GXY68 HHT68:HHU68 HRP68:HRQ68 IBL68:IBM68 ILH68:ILI68 IVD68:IVE68 JEZ68:JFA68 JOV68:JOW68 JYR68:JYS68 KIN68:KIO68 KSJ68:KSK68 LCF68:LCG68 LMB68:LMC68 LVX68:LVY68 MFT68:MFU68 MPP68:MPQ68 MZL68:MZM68 NJH68:NJI68 NTD68:NTE68 OCZ68:ODA68 OMV68:OMW68 OWR68:OWS68 PGN68:PGO68 PQJ68:PQK68 QAF68:QAG68 QKB68:QKC68 QTX68:QTY68 RDT68:RDU68 RNP68:RNQ68 RXL68:RXM68 SHH68:SHI68 SRD68:SRE68 TAZ68:TBA68 TKV68:TKW68 TUR68:TUS68 UEN68:UEO68 UOJ68:UOK68 UYF68:UYG68 VIB68:VIC68 VRX68:VRY68 WBT68:WBU68 WLP68:WLQ68 WVL68:WVM68 D65604:E65604 IZ65604:JA65604 SV65604:SW65604 ACR65604:ACS65604 AMN65604:AMO65604 AWJ65604:AWK65604 BGF65604:BGG65604 BQB65604:BQC65604 BZX65604:BZY65604 CJT65604:CJU65604 CTP65604:CTQ65604 DDL65604:DDM65604 DNH65604:DNI65604 DXD65604:DXE65604 EGZ65604:EHA65604 EQV65604:EQW65604 FAR65604:FAS65604 FKN65604:FKO65604 FUJ65604:FUK65604 GEF65604:GEG65604 GOB65604:GOC65604 GXX65604:GXY65604 HHT65604:HHU65604 HRP65604:HRQ65604 IBL65604:IBM65604 ILH65604:ILI65604 IVD65604:IVE65604 JEZ65604:JFA65604 JOV65604:JOW65604 JYR65604:JYS65604 KIN65604:KIO65604 KSJ65604:KSK65604 LCF65604:LCG65604 LMB65604:LMC65604 LVX65604:LVY65604 MFT65604:MFU65604 MPP65604:MPQ65604 MZL65604:MZM65604 NJH65604:NJI65604 NTD65604:NTE65604 OCZ65604:ODA65604 OMV65604:OMW65604 OWR65604:OWS65604 PGN65604:PGO65604 PQJ65604:PQK65604 QAF65604:QAG65604 QKB65604:QKC65604 QTX65604:QTY65604 RDT65604:RDU65604 RNP65604:RNQ65604 RXL65604:RXM65604 SHH65604:SHI65604 SRD65604:SRE65604 TAZ65604:TBA65604 TKV65604:TKW65604 TUR65604:TUS65604 UEN65604:UEO65604 UOJ65604:UOK65604 UYF65604:UYG65604 VIB65604:VIC65604 VRX65604:VRY65604 WBT65604:WBU65604 WLP65604:WLQ65604 WVL65604:WVM65604 D131140:E131140 IZ131140:JA131140 SV131140:SW131140 ACR131140:ACS131140 AMN131140:AMO131140 AWJ131140:AWK131140 BGF131140:BGG131140 BQB131140:BQC131140 BZX131140:BZY131140 CJT131140:CJU131140 CTP131140:CTQ131140 DDL131140:DDM131140 DNH131140:DNI131140 DXD131140:DXE131140 EGZ131140:EHA131140 EQV131140:EQW131140 FAR131140:FAS131140 FKN131140:FKO131140 FUJ131140:FUK131140 GEF131140:GEG131140 GOB131140:GOC131140 GXX131140:GXY131140 HHT131140:HHU131140 HRP131140:HRQ131140 IBL131140:IBM131140 ILH131140:ILI131140 IVD131140:IVE131140 JEZ131140:JFA131140 JOV131140:JOW131140 JYR131140:JYS131140 KIN131140:KIO131140 KSJ131140:KSK131140 LCF131140:LCG131140 LMB131140:LMC131140 LVX131140:LVY131140 MFT131140:MFU131140 MPP131140:MPQ131140 MZL131140:MZM131140 NJH131140:NJI131140 NTD131140:NTE131140 OCZ131140:ODA131140 OMV131140:OMW131140 OWR131140:OWS131140 PGN131140:PGO131140 PQJ131140:PQK131140 QAF131140:QAG131140 QKB131140:QKC131140 QTX131140:QTY131140 RDT131140:RDU131140 RNP131140:RNQ131140 RXL131140:RXM131140 SHH131140:SHI131140 SRD131140:SRE131140 TAZ131140:TBA131140 TKV131140:TKW131140 TUR131140:TUS131140 UEN131140:UEO131140 UOJ131140:UOK131140 UYF131140:UYG131140 VIB131140:VIC131140 VRX131140:VRY131140 WBT131140:WBU131140 WLP131140:WLQ131140 WVL131140:WVM131140 D196676:E196676 IZ196676:JA196676 SV196676:SW196676 ACR196676:ACS196676 AMN196676:AMO196676 AWJ196676:AWK196676 BGF196676:BGG196676 BQB196676:BQC196676 BZX196676:BZY196676 CJT196676:CJU196676 CTP196676:CTQ196676 DDL196676:DDM196676 DNH196676:DNI196676 DXD196676:DXE196676 EGZ196676:EHA196676 EQV196676:EQW196676 FAR196676:FAS196676 FKN196676:FKO196676 FUJ196676:FUK196676 GEF196676:GEG196676 GOB196676:GOC196676 GXX196676:GXY196676 HHT196676:HHU196676 HRP196676:HRQ196676 IBL196676:IBM196676 ILH196676:ILI196676 IVD196676:IVE196676 JEZ196676:JFA196676 JOV196676:JOW196676 JYR196676:JYS196676 KIN196676:KIO196676 KSJ196676:KSK196676 LCF196676:LCG196676 LMB196676:LMC196676 LVX196676:LVY196676 MFT196676:MFU196676 MPP196676:MPQ196676 MZL196676:MZM196676 NJH196676:NJI196676 NTD196676:NTE196676 OCZ196676:ODA196676 OMV196676:OMW196676 OWR196676:OWS196676 PGN196676:PGO196676 PQJ196676:PQK196676 QAF196676:QAG196676 QKB196676:QKC196676 QTX196676:QTY196676 RDT196676:RDU196676 RNP196676:RNQ196676 RXL196676:RXM196676 SHH196676:SHI196676 SRD196676:SRE196676 TAZ196676:TBA196676 TKV196676:TKW196676 TUR196676:TUS196676 UEN196676:UEO196676 UOJ196676:UOK196676 UYF196676:UYG196676 VIB196676:VIC196676 VRX196676:VRY196676 WBT196676:WBU196676 WLP196676:WLQ196676 WVL196676:WVM196676 D262212:E262212 IZ262212:JA262212 SV262212:SW262212 ACR262212:ACS262212 AMN262212:AMO262212 AWJ262212:AWK262212 BGF262212:BGG262212 BQB262212:BQC262212 BZX262212:BZY262212 CJT262212:CJU262212 CTP262212:CTQ262212 DDL262212:DDM262212 DNH262212:DNI262212 DXD262212:DXE262212 EGZ262212:EHA262212 EQV262212:EQW262212 FAR262212:FAS262212 FKN262212:FKO262212 FUJ262212:FUK262212 GEF262212:GEG262212 GOB262212:GOC262212 GXX262212:GXY262212 HHT262212:HHU262212 HRP262212:HRQ262212 IBL262212:IBM262212 ILH262212:ILI262212 IVD262212:IVE262212 JEZ262212:JFA262212 JOV262212:JOW262212 JYR262212:JYS262212 KIN262212:KIO262212 KSJ262212:KSK262212 LCF262212:LCG262212 LMB262212:LMC262212 LVX262212:LVY262212 MFT262212:MFU262212 MPP262212:MPQ262212 MZL262212:MZM262212 NJH262212:NJI262212 NTD262212:NTE262212 OCZ262212:ODA262212 OMV262212:OMW262212 OWR262212:OWS262212 PGN262212:PGO262212 PQJ262212:PQK262212 QAF262212:QAG262212 QKB262212:QKC262212 QTX262212:QTY262212 RDT262212:RDU262212 RNP262212:RNQ262212 RXL262212:RXM262212 SHH262212:SHI262212 SRD262212:SRE262212 TAZ262212:TBA262212 TKV262212:TKW262212 TUR262212:TUS262212 UEN262212:UEO262212 UOJ262212:UOK262212 UYF262212:UYG262212 VIB262212:VIC262212 VRX262212:VRY262212 WBT262212:WBU262212 WLP262212:WLQ262212 WVL262212:WVM262212 D327748:E327748 IZ327748:JA327748 SV327748:SW327748 ACR327748:ACS327748 AMN327748:AMO327748 AWJ327748:AWK327748 BGF327748:BGG327748 BQB327748:BQC327748 BZX327748:BZY327748 CJT327748:CJU327748 CTP327748:CTQ327748 DDL327748:DDM327748 DNH327748:DNI327748 DXD327748:DXE327748 EGZ327748:EHA327748 EQV327748:EQW327748 FAR327748:FAS327748 FKN327748:FKO327748 FUJ327748:FUK327748 GEF327748:GEG327748 GOB327748:GOC327748 GXX327748:GXY327748 HHT327748:HHU327748 HRP327748:HRQ327748 IBL327748:IBM327748 ILH327748:ILI327748 IVD327748:IVE327748 JEZ327748:JFA327748 JOV327748:JOW327748 JYR327748:JYS327748 KIN327748:KIO327748 KSJ327748:KSK327748 LCF327748:LCG327748 LMB327748:LMC327748 LVX327748:LVY327748 MFT327748:MFU327748 MPP327748:MPQ327748 MZL327748:MZM327748 NJH327748:NJI327748 NTD327748:NTE327748 OCZ327748:ODA327748 OMV327748:OMW327748 OWR327748:OWS327748 PGN327748:PGO327748 PQJ327748:PQK327748 QAF327748:QAG327748 QKB327748:QKC327748 QTX327748:QTY327748 RDT327748:RDU327748 RNP327748:RNQ327748 RXL327748:RXM327748 SHH327748:SHI327748 SRD327748:SRE327748 TAZ327748:TBA327748 TKV327748:TKW327748 TUR327748:TUS327748 UEN327748:UEO327748 UOJ327748:UOK327748 UYF327748:UYG327748 VIB327748:VIC327748 VRX327748:VRY327748 WBT327748:WBU327748 WLP327748:WLQ327748 WVL327748:WVM327748 D393284:E393284 IZ393284:JA393284 SV393284:SW393284 ACR393284:ACS393284 AMN393284:AMO393284 AWJ393284:AWK393284 BGF393284:BGG393284 BQB393284:BQC393284 BZX393284:BZY393284 CJT393284:CJU393284 CTP393284:CTQ393284 DDL393284:DDM393284 DNH393284:DNI393284 DXD393284:DXE393284 EGZ393284:EHA393284 EQV393284:EQW393284 FAR393284:FAS393284 FKN393284:FKO393284 FUJ393284:FUK393284 GEF393284:GEG393284 GOB393284:GOC393284 GXX393284:GXY393284 HHT393284:HHU393284 HRP393284:HRQ393284 IBL393284:IBM393284 ILH393284:ILI393284 IVD393284:IVE393284 JEZ393284:JFA393284 JOV393284:JOW393284 JYR393284:JYS393284 KIN393284:KIO393284 KSJ393284:KSK393284 LCF393284:LCG393284 LMB393284:LMC393284 LVX393284:LVY393284 MFT393284:MFU393284 MPP393284:MPQ393284 MZL393284:MZM393284 NJH393284:NJI393284 NTD393284:NTE393284 OCZ393284:ODA393284 OMV393284:OMW393284 OWR393284:OWS393284 PGN393284:PGO393284 PQJ393284:PQK393284 QAF393284:QAG393284 QKB393284:QKC393284 QTX393284:QTY393284 RDT393284:RDU393284 RNP393284:RNQ393284 RXL393284:RXM393284 SHH393284:SHI393284 SRD393284:SRE393284 TAZ393284:TBA393284 TKV393284:TKW393284 TUR393284:TUS393284 UEN393284:UEO393284 UOJ393284:UOK393284 UYF393284:UYG393284 VIB393284:VIC393284 VRX393284:VRY393284 WBT393284:WBU393284 WLP393284:WLQ393284 WVL393284:WVM393284 D458820:E458820 IZ458820:JA458820 SV458820:SW458820 ACR458820:ACS458820 AMN458820:AMO458820 AWJ458820:AWK458820 BGF458820:BGG458820 BQB458820:BQC458820 BZX458820:BZY458820 CJT458820:CJU458820 CTP458820:CTQ458820 DDL458820:DDM458820 DNH458820:DNI458820 DXD458820:DXE458820 EGZ458820:EHA458820 EQV458820:EQW458820 FAR458820:FAS458820 FKN458820:FKO458820 FUJ458820:FUK458820 GEF458820:GEG458820 GOB458820:GOC458820 GXX458820:GXY458820 HHT458820:HHU458820 HRP458820:HRQ458820 IBL458820:IBM458820 ILH458820:ILI458820 IVD458820:IVE458820 JEZ458820:JFA458820 JOV458820:JOW458820 JYR458820:JYS458820 KIN458820:KIO458820 KSJ458820:KSK458820 LCF458820:LCG458820 LMB458820:LMC458820 LVX458820:LVY458820 MFT458820:MFU458820 MPP458820:MPQ458820 MZL458820:MZM458820 NJH458820:NJI458820 NTD458820:NTE458820 OCZ458820:ODA458820 OMV458820:OMW458820 OWR458820:OWS458820 PGN458820:PGO458820 PQJ458820:PQK458820 QAF458820:QAG458820 QKB458820:QKC458820 QTX458820:QTY458820 RDT458820:RDU458820 RNP458820:RNQ458820 RXL458820:RXM458820 SHH458820:SHI458820 SRD458820:SRE458820 TAZ458820:TBA458820 TKV458820:TKW458820 TUR458820:TUS458820 UEN458820:UEO458820 UOJ458820:UOK458820 UYF458820:UYG458820 VIB458820:VIC458820 VRX458820:VRY458820 WBT458820:WBU458820 WLP458820:WLQ458820 WVL458820:WVM458820 D524356:E524356 IZ524356:JA524356 SV524356:SW524356 ACR524356:ACS524356 AMN524356:AMO524356 AWJ524356:AWK524356 BGF524356:BGG524356 BQB524356:BQC524356 BZX524356:BZY524356 CJT524356:CJU524356 CTP524356:CTQ524356 DDL524356:DDM524356 DNH524356:DNI524356 DXD524356:DXE524356 EGZ524356:EHA524356 EQV524356:EQW524356 FAR524356:FAS524356 FKN524356:FKO524356 FUJ524356:FUK524356 GEF524356:GEG524356 GOB524356:GOC524356 GXX524356:GXY524356 HHT524356:HHU524356 HRP524356:HRQ524356 IBL524356:IBM524356 ILH524356:ILI524356 IVD524356:IVE524356 JEZ524356:JFA524356 JOV524356:JOW524356 JYR524356:JYS524356 KIN524356:KIO524356 KSJ524356:KSK524356 LCF524356:LCG524356 LMB524356:LMC524356 LVX524356:LVY524356 MFT524356:MFU524356 MPP524356:MPQ524356 MZL524356:MZM524356 NJH524356:NJI524356 NTD524356:NTE524356 OCZ524356:ODA524356 OMV524356:OMW524356 OWR524356:OWS524356 PGN524356:PGO524356 PQJ524356:PQK524356 QAF524356:QAG524356 QKB524356:QKC524356 QTX524356:QTY524356 RDT524356:RDU524356 RNP524356:RNQ524356 RXL524356:RXM524356 SHH524356:SHI524356 SRD524356:SRE524356 TAZ524356:TBA524356 TKV524356:TKW524356 TUR524356:TUS524356 UEN524356:UEO524356 UOJ524356:UOK524356 UYF524356:UYG524356 VIB524356:VIC524356 VRX524356:VRY524356 WBT524356:WBU524356 WLP524356:WLQ524356 WVL524356:WVM524356 D589892:E589892 IZ589892:JA589892 SV589892:SW589892 ACR589892:ACS589892 AMN589892:AMO589892 AWJ589892:AWK589892 BGF589892:BGG589892 BQB589892:BQC589892 BZX589892:BZY589892 CJT589892:CJU589892 CTP589892:CTQ589892 DDL589892:DDM589892 DNH589892:DNI589892 DXD589892:DXE589892 EGZ589892:EHA589892 EQV589892:EQW589892 FAR589892:FAS589892 FKN589892:FKO589892 FUJ589892:FUK589892 GEF589892:GEG589892 GOB589892:GOC589892 GXX589892:GXY589892 HHT589892:HHU589892 HRP589892:HRQ589892 IBL589892:IBM589892 ILH589892:ILI589892 IVD589892:IVE589892 JEZ589892:JFA589892 JOV589892:JOW589892 JYR589892:JYS589892 KIN589892:KIO589892 KSJ589892:KSK589892 LCF589892:LCG589892 LMB589892:LMC589892 LVX589892:LVY589892 MFT589892:MFU589892 MPP589892:MPQ589892 MZL589892:MZM589892 NJH589892:NJI589892 NTD589892:NTE589892 OCZ589892:ODA589892 OMV589892:OMW589892 OWR589892:OWS589892 PGN589892:PGO589892 PQJ589892:PQK589892 QAF589892:QAG589892 QKB589892:QKC589892 QTX589892:QTY589892 RDT589892:RDU589892 RNP589892:RNQ589892 RXL589892:RXM589892 SHH589892:SHI589892 SRD589892:SRE589892 TAZ589892:TBA589892 TKV589892:TKW589892 TUR589892:TUS589892 UEN589892:UEO589892 UOJ589892:UOK589892 UYF589892:UYG589892 VIB589892:VIC589892 VRX589892:VRY589892 WBT589892:WBU589892 WLP589892:WLQ589892 WVL589892:WVM589892 D655428:E655428 IZ655428:JA655428 SV655428:SW655428 ACR655428:ACS655428 AMN655428:AMO655428 AWJ655428:AWK655428 BGF655428:BGG655428 BQB655428:BQC655428 BZX655428:BZY655428 CJT655428:CJU655428 CTP655428:CTQ655428 DDL655428:DDM655428 DNH655428:DNI655428 DXD655428:DXE655428 EGZ655428:EHA655428 EQV655428:EQW655428 FAR655428:FAS655428 FKN655428:FKO655428 FUJ655428:FUK655428 GEF655428:GEG655428 GOB655428:GOC655428 GXX655428:GXY655428 HHT655428:HHU655428 HRP655428:HRQ655428 IBL655428:IBM655428 ILH655428:ILI655428 IVD655428:IVE655428 JEZ655428:JFA655428 JOV655428:JOW655428 JYR655428:JYS655428 KIN655428:KIO655428 KSJ655428:KSK655428 LCF655428:LCG655428 LMB655428:LMC655428 LVX655428:LVY655428 MFT655428:MFU655428 MPP655428:MPQ655428 MZL655428:MZM655428 NJH655428:NJI655428 NTD655428:NTE655428 OCZ655428:ODA655428 OMV655428:OMW655428 OWR655428:OWS655428 PGN655428:PGO655428 PQJ655428:PQK655428 QAF655428:QAG655428 QKB655428:QKC655428 QTX655428:QTY655428 RDT655428:RDU655428 RNP655428:RNQ655428 RXL655428:RXM655428 SHH655428:SHI655428 SRD655428:SRE655428 TAZ655428:TBA655428 TKV655428:TKW655428 TUR655428:TUS655428 UEN655428:UEO655428 UOJ655428:UOK655428 UYF655428:UYG655428 VIB655428:VIC655428 VRX655428:VRY655428 WBT655428:WBU655428 WLP655428:WLQ655428 WVL655428:WVM655428 D720964:E720964 IZ720964:JA720964 SV720964:SW720964 ACR720964:ACS720964 AMN720964:AMO720964 AWJ720964:AWK720964 BGF720964:BGG720964 BQB720964:BQC720964 BZX720964:BZY720964 CJT720964:CJU720964 CTP720964:CTQ720964 DDL720964:DDM720964 DNH720964:DNI720964 DXD720964:DXE720964 EGZ720964:EHA720964 EQV720964:EQW720964 FAR720964:FAS720964 FKN720964:FKO720964 FUJ720964:FUK720964 GEF720964:GEG720964 GOB720964:GOC720964 GXX720964:GXY720964 HHT720964:HHU720964 HRP720964:HRQ720964 IBL720964:IBM720964 ILH720964:ILI720964 IVD720964:IVE720964 JEZ720964:JFA720964 JOV720964:JOW720964 JYR720964:JYS720964 KIN720964:KIO720964 KSJ720964:KSK720964 LCF720964:LCG720964 LMB720964:LMC720964 LVX720964:LVY720964 MFT720964:MFU720964 MPP720964:MPQ720964 MZL720964:MZM720964 NJH720964:NJI720964 NTD720964:NTE720964 OCZ720964:ODA720964 OMV720964:OMW720964 OWR720964:OWS720964 PGN720964:PGO720964 PQJ720964:PQK720964 QAF720964:QAG720964 QKB720964:QKC720964 QTX720964:QTY720964 RDT720964:RDU720964 RNP720964:RNQ720964 RXL720964:RXM720964 SHH720964:SHI720964 SRD720964:SRE720964 TAZ720964:TBA720964 TKV720964:TKW720964 TUR720964:TUS720964 UEN720964:UEO720964 UOJ720964:UOK720964 UYF720964:UYG720964 VIB720964:VIC720964 VRX720964:VRY720964 WBT720964:WBU720964 WLP720964:WLQ720964 WVL720964:WVM720964 D786500:E786500 IZ786500:JA786500 SV786500:SW786500 ACR786500:ACS786500 AMN786500:AMO786500 AWJ786500:AWK786500 BGF786500:BGG786500 BQB786500:BQC786500 BZX786500:BZY786500 CJT786500:CJU786500 CTP786500:CTQ786500 DDL786500:DDM786500 DNH786500:DNI786500 DXD786500:DXE786500 EGZ786500:EHA786500 EQV786500:EQW786500 FAR786500:FAS786500 FKN786500:FKO786500 FUJ786500:FUK786500 GEF786500:GEG786500 GOB786500:GOC786500 GXX786500:GXY786500 HHT786500:HHU786500 HRP786500:HRQ786500 IBL786500:IBM786500 ILH786500:ILI786500 IVD786500:IVE786500 JEZ786500:JFA786500 JOV786500:JOW786500 JYR786500:JYS786500 KIN786500:KIO786500 KSJ786500:KSK786500 LCF786500:LCG786500 LMB786500:LMC786500 LVX786500:LVY786500 MFT786500:MFU786500 MPP786500:MPQ786500 MZL786500:MZM786500 NJH786500:NJI786500 NTD786500:NTE786500 OCZ786500:ODA786500 OMV786500:OMW786500 OWR786500:OWS786500 PGN786500:PGO786500 PQJ786500:PQK786500 QAF786500:QAG786500 QKB786500:QKC786500 QTX786500:QTY786500 RDT786500:RDU786500 RNP786500:RNQ786500 RXL786500:RXM786500 SHH786500:SHI786500 SRD786500:SRE786500 TAZ786500:TBA786500 TKV786500:TKW786500 TUR786500:TUS786500 UEN786500:UEO786500 UOJ786500:UOK786500 UYF786500:UYG786500 VIB786500:VIC786500 VRX786500:VRY786500 WBT786500:WBU786500 WLP786500:WLQ786500 WVL786500:WVM786500 D852036:E852036 IZ852036:JA852036 SV852036:SW852036 ACR852036:ACS852036 AMN852036:AMO852036 AWJ852036:AWK852036 BGF852036:BGG852036 BQB852036:BQC852036 BZX852036:BZY852036 CJT852036:CJU852036 CTP852036:CTQ852036 DDL852036:DDM852036 DNH852036:DNI852036 DXD852036:DXE852036 EGZ852036:EHA852036 EQV852036:EQW852036 FAR852036:FAS852036 FKN852036:FKO852036 FUJ852036:FUK852036 GEF852036:GEG852036 GOB852036:GOC852036 GXX852036:GXY852036 HHT852036:HHU852036 HRP852036:HRQ852036 IBL852036:IBM852036 ILH852036:ILI852036 IVD852036:IVE852036 JEZ852036:JFA852036 JOV852036:JOW852036 JYR852036:JYS852036 KIN852036:KIO852036 KSJ852036:KSK852036 LCF852036:LCG852036 LMB852036:LMC852036 LVX852036:LVY852036 MFT852036:MFU852036 MPP852036:MPQ852036 MZL852036:MZM852036 NJH852036:NJI852036 NTD852036:NTE852036 OCZ852036:ODA852036 OMV852036:OMW852036 OWR852036:OWS852036 PGN852036:PGO852036 PQJ852036:PQK852036 QAF852036:QAG852036 QKB852036:QKC852036 QTX852036:QTY852036 RDT852036:RDU852036 RNP852036:RNQ852036 RXL852036:RXM852036 SHH852036:SHI852036 SRD852036:SRE852036 TAZ852036:TBA852036 TKV852036:TKW852036 TUR852036:TUS852036 UEN852036:UEO852036 UOJ852036:UOK852036 UYF852036:UYG852036 VIB852036:VIC852036 VRX852036:VRY852036 WBT852036:WBU852036 WLP852036:WLQ852036 WVL852036:WVM852036 D917572:E917572 IZ917572:JA917572 SV917572:SW917572 ACR917572:ACS917572 AMN917572:AMO917572 AWJ917572:AWK917572 BGF917572:BGG917572 BQB917572:BQC917572 BZX917572:BZY917572 CJT917572:CJU917572 CTP917572:CTQ917572 DDL917572:DDM917572 DNH917572:DNI917572 DXD917572:DXE917572 EGZ917572:EHA917572 EQV917572:EQW917572 FAR917572:FAS917572 FKN917572:FKO917572 FUJ917572:FUK917572 GEF917572:GEG917572 GOB917572:GOC917572 GXX917572:GXY917572 HHT917572:HHU917572 HRP917572:HRQ917572 IBL917572:IBM917572 ILH917572:ILI917572 IVD917572:IVE917572 JEZ917572:JFA917572 JOV917572:JOW917572 JYR917572:JYS917572 KIN917572:KIO917572 KSJ917572:KSK917572 LCF917572:LCG917572 LMB917572:LMC917572 LVX917572:LVY917572 MFT917572:MFU917572 MPP917572:MPQ917572 MZL917572:MZM917572 NJH917572:NJI917572 NTD917572:NTE917572 OCZ917572:ODA917572 OMV917572:OMW917572 OWR917572:OWS917572 PGN917572:PGO917572 PQJ917572:PQK917572 QAF917572:QAG917572 QKB917572:QKC917572 QTX917572:QTY917572 RDT917572:RDU917572 RNP917572:RNQ917572 RXL917572:RXM917572 SHH917572:SHI917572 SRD917572:SRE917572 TAZ917572:TBA917572 TKV917572:TKW917572 TUR917572:TUS917572 UEN917572:UEO917572 UOJ917572:UOK917572 UYF917572:UYG917572 VIB917572:VIC917572 VRX917572:VRY917572 WBT917572:WBU917572 WLP917572:WLQ917572 WVL917572:WVM917572 D983108:E983108 IZ983108:JA983108 SV983108:SW983108 ACR983108:ACS983108 AMN983108:AMO983108 AWJ983108:AWK983108 BGF983108:BGG983108 BQB983108:BQC983108 BZX983108:BZY983108 CJT983108:CJU983108 CTP983108:CTQ983108 DDL983108:DDM983108 DNH983108:DNI983108 DXD983108:DXE983108 EGZ983108:EHA983108 EQV983108:EQW983108 FAR983108:FAS983108 FKN983108:FKO983108 FUJ983108:FUK983108 GEF983108:GEG983108 GOB983108:GOC983108 GXX983108:GXY983108 HHT983108:HHU983108 HRP983108:HRQ983108 IBL983108:IBM983108 ILH983108:ILI983108 IVD983108:IVE983108 JEZ983108:JFA983108 JOV983108:JOW983108 JYR983108:JYS983108 KIN983108:KIO983108 KSJ983108:KSK983108 LCF983108:LCG983108 LMB983108:LMC983108 LVX983108:LVY983108 MFT983108:MFU983108 MPP983108:MPQ983108 MZL983108:MZM983108 NJH983108:NJI983108 NTD983108:NTE983108 OCZ983108:ODA983108 OMV983108:OMW983108 OWR983108:OWS983108 PGN983108:PGO983108 PQJ983108:PQK983108 QAF983108:QAG983108 QKB983108:QKC983108 QTX983108:QTY983108 RDT983108:RDU983108 RNP983108:RNQ983108 RXL983108:RXM983108 SHH983108:SHI983108 SRD983108:SRE983108 TAZ983108:TBA983108 TKV983108:TKW983108 TUR983108:TUS983108 UEN983108:UEO983108 UOJ983108:UOK983108 UYF983108:UYG983108 VIB983108:VIC983108 VRX983108:VRY983108 WBT983108:WBU983108 WLP983108:WLQ983108 WVL983108:WVM983108 D72:E72 IZ72:JA72 SV72:SW72 ACR72:ACS72 AMN72:AMO72 AWJ72:AWK72 BGF72:BGG72 BQB72:BQC72 BZX72:BZY72 CJT72:CJU72 CTP72:CTQ72 DDL72:DDM72 DNH72:DNI72 DXD72:DXE72 EGZ72:EHA72 EQV72:EQW72 FAR72:FAS72 FKN72:FKO72 FUJ72:FUK72 GEF72:GEG72 GOB72:GOC72 GXX72:GXY72 HHT72:HHU72 HRP72:HRQ72 IBL72:IBM72 ILH72:ILI72 IVD72:IVE72 JEZ72:JFA72 JOV72:JOW72 JYR72:JYS72 KIN72:KIO72 KSJ72:KSK72 LCF72:LCG72 LMB72:LMC72 LVX72:LVY72 MFT72:MFU72 MPP72:MPQ72 MZL72:MZM72 NJH72:NJI72 NTD72:NTE72 OCZ72:ODA72 OMV72:OMW72 OWR72:OWS72 PGN72:PGO72 PQJ72:PQK72 QAF72:QAG72 QKB72:QKC72 QTX72:QTY72 RDT72:RDU72 RNP72:RNQ72 RXL72:RXM72 SHH72:SHI72 SRD72:SRE72 TAZ72:TBA72 TKV72:TKW72 TUR72:TUS72 UEN72:UEO72 UOJ72:UOK72 UYF72:UYG72 VIB72:VIC72 VRX72:VRY72 WBT72:WBU72 WLP72:WLQ72 WVL72:WVM72 D65608:E65608 IZ65608:JA65608 SV65608:SW65608 ACR65608:ACS65608 AMN65608:AMO65608 AWJ65608:AWK65608 BGF65608:BGG65608 BQB65608:BQC65608 BZX65608:BZY65608 CJT65608:CJU65608 CTP65608:CTQ65608 DDL65608:DDM65608 DNH65608:DNI65608 DXD65608:DXE65608 EGZ65608:EHA65608 EQV65608:EQW65608 FAR65608:FAS65608 FKN65608:FKO65608 FUJ65608:FUK65608 GEF65608:GEG65608 GOB65608:GOC65608 GXX65608:GXY65608 HHT65608:HHU65608 HRP65608:HRQ65608 IBL65608:IBM65608 ILH65608:ILI65608 IVD65608:IVE65608 JEZ65608:JFA65608 JOV65608:JOW65608 JYR65608:JYS65608 KIN65608:KIO65608 KSJ65608:KSK65608 LCF65608:LCG65608 LMB65608:LMC65608 LVX65608:LVY65608 MFT65608:MFU65608 MPP65608:MPQ65608 MZL65608:MZM65608 NJH65608:NJI65608 NTD65608:NTE65608 OCZ65608:ODA65608 OMV65608:OMW65608 OWR65608:OWS65608 PGN65608:PGO65608 PQJ65608:PQK65608 QAF65608:QAG65608 QKB65608:QKC65608 QTX65608:QTY65608 RDT65608:RDU65608 RNP65608:RNQ65608 RXL65608:RXM65608 SHH65608:SHI65608 SRD65608:SRE65608 TAZ65608:TBA65608 TKV65608:TKW65608 TUR65608:TUS65608 UEN65608:UEO65608 UOJ65608:UOK65608 UYF65608:UYG65608 VIB65608:VIC65608 VRX65608:VRY65608 WBT65608:WBU65608 WLP65608:WLQ65608 WVL65608:WVM65608 D131144:E131144 IZ131144:JA131144 SV131144:SW131144 ACR131144:ACS131144 AMN131144:AMO131144 AWJ131144:AWK131144 BGF131144:BGG131144 BQB131144:BQC131144 BZX131144:BZY131144 CJT131144:CJU131144 CTP131144:CTQ131144 DDL131144:DDM131144 DNH131144:DNI131144 DXD131144:DXE131144 EGZ131144:EHA131144 EQV131144:EQW131144 FAR131144:FAS131144 FKN131144:FKO131144 FUJ131144:FUK131144 GEF131144:GEG131144 GOB131144:GOC131144 GXX131144:GXY131144 HHT131144:HHU131144 HRP131144:HRQ131144 IBL131144:IBM131144 ILH131144:ILI131144 IVD131144:IVE131144 JEZ131144:JFA131144 JOV131144:JOW131144 JYR131144:JYS131144 KIN131144:KIO131144 KSJ131144:KSK131144 LCF131144:LCG131144 LMB131144:LMC131144 LVX131144:LVY131144 MFT131144:MFU131144 MPP131144:MPQ131144 MZL131144:MZM131144 NJH131144:NJI131144 NTD131144:NTE131144 OCZ131144:ODA131144 OMV131144:OMW131144 OWR131144:OWS131144 PGN131144:PGO131144 PQJ131144:PQK131144 QAF131144:QAG131144 QKB131144:QKC131144 QTX131144:QTY131144 RDT131144:RDU131144 RNP131144:RNQ131144 RXL131144:RXM131144 SHH131144:SHI131144 SRD131144:SRE131144 TAZ131144:TBA131144 TKV131144:TKW131144 TUR131144:TUS131144 UEN131144:UEO131144 UOJ131144:UOK131144 UYF131144:UYG131144 VIB131144:VIC131144 VRX131144:VRY131144 WBT131144:WBU131144 WLP131144:WLQ131144 WVL131144:WVM131144 D196680:E196680 IZ196680:JA196680 SV196680:SW196680 ACR196680:ACS196680 AMN196680:AMO196680 AWJ196680:AWK196680 BGF196680:BGG196680 BQB196680:BQC196680 BZX196680:BZY196680 CJT196680:CJU196680 CTP196680:CTQ196680 DDL196680:DDM196680 DNH196680:DNI196680 DXD196680:DXE196680 EGZ196680:EHA196680 EQV196680:EQW196680 FAR196680:FAS196680 FKN196680:FKO196680 FUJ196680:FUK196680 GEF196680:GEG196680 GOB196680:GOC196680 GXX196680:GXY196680 HHT196680:HHU196680 HRP196680:HRQ196680 IBL196680:IBM196680 ILH196680:ILI196680 IVD196680:IVE196680 JEZ196680:JFA196680 JOV196680:JOW196680 JYR196680:JYS196680 KIN196680:KIO196680 KSJ196680:KSK196680 LCF196680:LCG196680 LMB196680:LMC196680 LVX196680:LVY196680 MFT196680:MFU196680 MPP196680:MPQ196680 MZL196680:MZM196680 NJH196680:NJI196680 NTD196680:NTE196680 OCZ196680:ODA196680 OMV196680:OMW196680 OWR196680:OWS196680 PGN196680:PGO196680 PQJ196680:PQK196680 QAF196680:QAG196680 QKB196680:QKC196680 QTX196680:QTY196680 RDT196680:RDU196680 RNP196680:RNQ196680 RXL196680:RXM196680 SHH196680:SHI196680 SRD196680:SRE196680 TAZ196680:TBA196680 TKV196680:TKW196680 TUR196680:TUS196680 UEN196680:UEO196680 UOJ196680:UOK196680 UYF196680:UYG196680 VIB196680:VIC196680 VRX196680:VRY196680 WBT196680:WBU196680 WLP196680:WLQ196680 WVL196680:WVM196680 D262216:E262216 IZ262216:JA262216 SV262216:SW262216 ACR262216:ACS262216 AMN262216:AMO262216 AWJ262216:AWK262216 BGF262216:BGG262216 BQB262216:BQC262216 BZX262216:BZY262216 CJT262216:CJU262216 CTP262216:CTQ262216 DDL262216:DDM262216 DNH262216:DNI262216 DXD262216:DXE262216 EGZ262216:EHA262216 EQV262216:EQW262216 FAR262216:FAS262216 FKN262216:FKO262216 FUJ262216:FUK262216 GEF262216:GEG262216 GOB262216:GOC262216 GXX262216:GXY262216 HHT262216:HHU262216 HRP262216:HRQ262216 IBL262216:IBM262216 ILH262216:ILI262216 IVD262216:IVE262216 JEZ262216:JFA262216 JOV262216:JOW262216 JYR262216:JYS262216 KIN262216:KIO262216 KSJ262216:KSK262216 LCF262216:LCG262216 LMB262216:LMC262216 LVX262216:LVY262216 MFT262216:MFU262216 MPP262216:MPQ262216 MZL262216:MZM262216 NJH262216:NJI262216 NTD262216:NTE262216 OCZ262216:ODA262216 OMV262216:OMW262216 OWR262216:OWS262216 PGN262216:PGO262216 PQJ262216:PQK262216 QAF262216:QAG262216 QKB262216:QKC262216 QTX262216:QTY262216 RDT262216:RDU262216 RNP262216:RNQ262216 RXL262216:RXM262216 SHH262216:SHI262216 SRD262216:SRE262216 TAZ262216:TBA262216 TKV262216:TKW262216 TUR262216:TUS262216 UEN262216:UEO262216 UOJ262216:UOK262216 UYF262216:UYG262216 VIB262216:VIC262216 VRX262216:VRY262216 WBT262216:WBU262216 WLP262216:WLQ262216 WVL262216:WVM262216 D327752:E327752 IZ327752:JA327752 SV327752:SW327752 ACR327752:ACS327752 AMN327752:AMO327752 AWJ327752:AWK327752 BGF327752:BGG327752 BQB327752:BQC327752 BZX327752:BZY327752 CJT327752:CJU327752 CTP327752:CTQ327752 DDL327752:DDM327752 DNH327752:DNI327752 DXD327752:DXE327752 EGZ327752:EHA327752 EQV327752:EQW327752 FAR327752:FAS327752 FKN327752:FKO327752 FUJ327752:FUK327752 GEF327752:GEG327752 GOB327752:GOC327752 GXX327752:GXY327752 HHT327752:HHU327752 HRP327752:HRQ327752 IBL327752:IBM327752 ILH327752:ILI327752 IVD327752:IVE327752 JEZ327752:JFA327752 JOV327752:JOW327752 JYR327752:JYS327752 KIN327752:KIO327752 KSJ327752:KSK327752 LCF327752:LCG327752 LMB327752:LMC327752 LVX327752:LVY327752 MFT327752:MFU327752 MPP327752:MPQ327752 MZL327752:MZM327752 NJH327752:NJI327752 NTD327752:NTE327752 OCZ327752:ODA327752 OMV327752:OMW327752 OWR327752:OWS327752 PGN327752:PGO327752 PQJ327752:PQK327752 QAF327752:QAG327752 QKB327752:QKC327752 QTX327752:QTY327752 RDT327752:RDU327752 RNP327752:RNQ327752 RXL327752:RXM327752 SHH327752:SHI327752 SRD327752:SRE327752 TAZ327752:TBA327752 TKV327752:TKW327752 TUR327752:TUS327752 UEN327752:UEO327752 UOJ327752:UOK327752 UYF327752:UYG327752 VIB327752:VIC327752 VRX327752:VRY327752 WBT327752:WBU327752 WLP327752:WLQ327752 WVL327752:WVM327752 D393288:E393288 IZ393288:JA393288 SV393288:SW393288 ACR393288:ACS393288 AMN393288:AMO393288 AWJ393288:AWK393288 BGF393288:BGG393288 BQB393288:BQC393288 BZX393288:BZY393288 CJT393288:CJU393288 CTP393288:CTQ393288 DDL393288:DDM393288 DNH393288:DNI393288 DXD393288:DXE393288 EGZ393288:EHA393288 EQV393288:EQW393288 FAR393288:FAS393288 FKN393288:FKO393288 FUJ393288:FUK393288 GEF393288:GEG393288 GOB393288:GOC393288 GXX393288:GXY393288 HHT393288:HHU393288 HRP393288:HRQ393288 IBL393288:IBM393288 ILH393288:ILI393288 IVD393288:IVE393288 JEZ393288:JFA393288 JOV393288:JOW393288 JYR393288:JYS393288 KIN393288:KIO393288 KSJ393288:KSK393288 LCF393288:LCG393288 LMB393288:LMC393288 LVX393288:LVY393288 MFT393288:MFU393288 MPP393288:MPQ393288 MZL393288:MZM393288 NJH393288:NJI393288 NTD393288:NTE393288 OCZ393288:ODA393288 OMV393288:OMW393288 OWR393288:OWS393288 PGN393288:PGO393288 PQJ393288:PQK393288 QAF393288:QAG393288 QKB393288:QKC393288 QTX393288:QTY393288 RDT393288:RDU393288 RNP393288:RNQ393288 RXL393288:RXM393288 SHH393288:SHI393288 SRD393288:SRE393288 TAZ393288:TBA393288 TKV393288:TKW393288 TUR393288:TUS393288 UEN393288:UEO393288 UOJ393288:UOK393288 UYF393288:UYG393288 VIB393288:VIC393288 VRX393288:VRY393288 WBT393288:WBU393288 WLP393288:WLQ393288 WVL393288:WVM393288 D458824:E458824 IZ458824:JA458824 SV458824:SW458824 ACR458824:ACS458824 AMN458824:AMO458824 AWJ458824:AWK458824 BGF458824:BGG458824 BQB458824:BQC458824 BZX458824:BZY458824 CJT458824:CJU458824 CTP458824:CTQ458824 DDL458824:DDM458824 DNH458824:DNI458824 DXD458824:DXE458824 EGZ458824:EHA458824 EQV458824:EQW458824 FAR458824:FAS458824 FKN458824:FKO458824 FUJ458824:FUK458824 GEF458824:GEG458824 GOB458824:GOC458824 GXX458824:GXY458824 HHT458824:HHU458824 HRP458824:HRQ458824 IBL458824:IBM458824 ILH458824:ILI458824 IVD458824:IVE458824 JEZ458824:JFA458824 JOV458824:JOW458824 JYR458824:JYS458824 KIN458824:KIO458824 KSJ458824:KSK458824 LCF458824:LCG458824 LMB458824:LMC458824 LVX458824:LVY458824 MFT458824:MFU458824 MPP458824:MPQ458824 MZL458824:MZM458824 NJH458824:NJI458824 NTD458824:NTE458824 OCZ458824:ODA458824 OMV458824:OMW458824 OWR458824:OWS458824 PGN458824:PGO458824 PQJ458824:PQK458824 QAF458824:QAG458824 QKB458824:QKC458824 QTX458824:QTY458824 RDT458824:RDU458824 RNP458824:RNQ458824 RXL458824:RXM458824 SHH458824:SHI458824 SRD458824:SRE458824 TAZ458824:TBA458824 TKV458824:TKW458824 TUR458824:TUS458824 UEN458824:UEO458824 UOJ458824:UOK458824 UYF458824:UYG458824 VIB458824:VIC458824 VRX458824:VRY458824 WBT458824:WBU458824 WLP458824:WLQ458824 WVL458824:WVM458824 D524360:E524360 IZ524360:JA524360 SV524360:SW524360 ACR524360:ACS524360 AMN524360:AMO524360 AWJ524360:AWK524360 BGF524360:BGG524360 BQB524360:BQC524360 BZX524360:BZY524360 CJT524360:CJU524360 CTP524360:CTQ524360 DDL524360:DDM524360 DNH524360:DNI524360 DXD524360:DXE524360 EGZ524360:EHA524360 EQV524360:EQW524360 FAR524360:FAS524360 FKN524360:FKO524360 FUJ524360:FUK524360 GEF524360:GEG524360 GOB524360:GOC524360 GXX524360:GXY524360 HHT524360:HHU524360 HRP524360:HRQ524360 IBL524360:IBM524360 ILH524360:ILI524360 IVD524360:IVE524360 JEZ524360:JFA524360 JOV524360:JOW524360 JYR524360:JYS524360 KIN524360:KIO524360 KSJ524360:KSK524360 LCF524360:LCG524360 LMB524360:LMC524360 LVX524360:LVY524360 MFT524360:MFU524360 MPP524360:MPQ524360 MZL524360:MZM524360 NJH524360:NJI524360 NTD524360:NTE524360 OCZ524360:ODA524360 OMV524360:OMW524360 OWR524360:OWS524360 PGN524360:PGO524360 PQJ524360:PQK524360 QAF524360:QAG524360 QKB524360:QKC524360 QTX524360:QTY524360 RDT524360:RDU524360 RNP524360:RNQ524360 RXL524360:RXM524360 SHH524360:SHI524360 SRD524360:SRE524360 TAZ524360:TBA524360 TKV524360:TKW524360 TUR524360:TUS524360 UEN524360:UEO524360 UOJ524360:UOK524360 UYF524360:UYG524360 VIB524360:VIC524360 VRX524360:VRY524360 WBT524360:WBU524360 WLP524360:WLQ524360 WVL524360:WVM524360 D589896:E589896 IZ589896:JA589896 SV589896:SW589896 ACR589896:ACS589896 AMN589896:AMO589896 AWJ589896:AWK589896 BGF589896:BGG589896 BQB589896:BQC589896 BZX589896:BZY589896 CJT589896:CJU589896 CTP589896:CTQ589896 DDL589896:DDM589896 DNH589896:DNI589896 DXD589896:DXE589896 EGZ589896:EHA589896 EQV589896:EQW589896 FAR589896:FAS589896 FKN589896:FKO589896 FUJ589896:FUK589896 GEF589896:GEG589896 GOB589896:GOC589896 GXX589896:GXY589896 HHT589896:HHU589896 HRP589896:HRQ589896 IBL589896:IBM589896 ILH589896:ILI589896 IVD589896:IVE589896 JEZ589896:JFA589896 JOV589896:JOW589896 JYR589896:JYS589896 KIN589896:KIO589896 KSJ589896:KSK589896 LCF589896:LCG589896 LMB589896:LMC589896 LVX589896:LVY589896 MFT589896:MFU589896 MPP589896:MPQ589896 MZL589896:MZM589896 NJH589896:NJI589896 NTD589896:NTE589896 OCZ589896:ODA589896 OMV589896:OMW589896 OWR589896:OWS589896 PGN589896:PGO589896 PQJ589896:PQK589896 QAF589896:QAG589896 QKB589896:QKC589896 QTX589896:QTY589896 RDT589896:RDU589896 RNP589896:RNQ589896 RXL589896:RXM589896 SHH589896:SHI589896 SRD589896:SRE589896 TAZ589896:TBA589896 TKV589896:TKW589896 TUR589896:TUS589896 UEN589896:UEO589896 UOJ589896:UOK589896 UYF589896:UYG589896 VIB589896:VIC589896 VRX589896:VRY589896 WBT589896:WBU589896 WLP589896:WLQ589896 WVL589896:WVM589896 D655432:E655432 IZ655432:JA655432 SV655432:SW655432 ACR655432:ACS655432 AMN655432:AMO655432 AWJ655432:AWK655432 BGF655432:BGG655432 BQB655432:BQC655432 BZX655432:BZY655432 CJT655432:CJU655432 CTP655432:CTQ655432 DDL655432:DDM655432 DNH655432:DNI655432 DXD655432:DXE655432 EGZ655432:EHA655432 EQV655432:EQW655432 FAR655432:FAS655432 FKN655432:FKO655432 FUJ655432:FUK655432 GEF655432:GEG655432 GOB655432:GOC655432 GXX655432:GXY655432 HHT655432:HHU655432 HRP655432:HRQ655432 IBL655432:IBM655432 ILH655432:ILI655432 IVD655432:IVE655432 JEZ655432:JFA655432 JOV655432:JOW655432 JYR655432:JYS655432 KIN655432:KIO655432 KSJ655432:KSK655432 LCF655432:LCG655432 LMB655432:LMC655432 LVX655432:LVY655432 MFT655432:MFU655432 MPP655432:MPQ655432 MZL655432:MZM655432 NJH655432:NJI655432 NTD655432:NTE655432 OCZ655432:ODA655432 OMV655432:OMW655432 OWR655432:OWS655432 PGN655432:PGO655432 PQJ655432:PQK655432 QAF655432:QAG655432 QKB655432:QKC655432 QTX655432:QTY655432 RDT655432:RDU655432 RNP655432:RNQ655432 RXL655432:RXM655432 SHH655432:SHI655432 SRD655432:SRE655432 TAZ655432:TBA655432 TKV655432:TKW655432 TUR655432:TUS655432 UEN655432:UEO655432 UOJ655432:UOK655432 UYF655432:UYG655432 VIB655432:VIC655432 VRX655432:VRY655432 WBT655432:WBU655432 WLP655432:WLQ655432 WVL655432:WVM655432 D720968:E720968 IZ720968:JA720968 SV720968:SW720968 ACR720968:ACS720968 AMN720968:AMO720968 AWJ720968:AWK720968 BGF720968:BGG720968 BQB720968:BQC720968 BZX720968:BZY720968 CJT720968:CJU720968 CTP720968:CTQ720968 DDL720968:DDM720968 DNH720968:DNI720968 DXD720968:DXE720968 EGZ720968:EHA720968 EQV720968:EQW720968 FAR720968:FAS720968 FKN720968:FKO720968 FUJ720968:FUK720968 GEF720968:GEG720968 GOB720968:GOC720968 GXX720968:GXY720968 HHT720968:HHU720968 HRP720968:HRQ720968 IBL720968:IBM720968 ILH720968:ILI720968 IVD720968:IVE720968 JEZ720968:JFA720968 JOV720968:JOW720968 JYR720968:JYS720968 KIN720968:KIO720968 KSJ720968:KSK720968 LCF720968:LCG720968 LMB720968:LMC720968 LVX720968:LVY720968 MFT720968:MFU720968 MPP720968:MPQ720968 MZL720968:MZM720968 NJH720968:NJI720968 NTD720968:NTE720968 OCZ720968:ODA720968 OMV720968:OMW720968 OWR720968:OWS720968 PGN720968:PGO720968 PQJ720968:PQK720968 QAF720968:QAG720968 QKB720968:QKC720968 QTX720968:QTY720968 RDT720968:RDU720968 RNP720968:RNQ720968 RXL720968:RXM720968 SHH720968:SHI720968 SRD720968:SRE720968 TAZ720968:TBA720968 TKV720968:TKW720968 TUR720968:TUS720968 UEN720968:UEO720968 UOJ720968:UOK720968 UYF720968:UYG720968 VIB720968:VIC720968 VRX720968:VRY720968 WBT720968:WBU720968 WLP720968:WLQ720968 WVL720968:WVM720968 D786504:E786504 IZ786504:JA786504 SV786504:SW786504 ACR786504:ACS786504 AMN786504:AMO786504 AWJ786504:AWK786504 BGF786504:BGG786504 BQB786504:BQC786504 BZX786504:BZY786504 CJT786504:CJU786504 CTP786504:CTQ786504 DDL786504:DDM786504 DNH786504:DNI786504 DXD786504:DXE786504 EGZ786504:EHA786504 EQV786504:EQW786504 FAR786504:FAS786504 FKN786504:FKO786504 FUJ786504:FUK786504 GEF786504:GEG786504 GOB786504:GOC786504 GXX786504:GXY786504 HHT786504:HHU786504 HRP786504:HRQ786504 IBL786504:IBM786504 ILH786504:ILI786504 IVD786504:IVE786504 JEZ786504:JFA786504 JOV786504:JOW786504 JYR786504:JYS786504 KIN786504:KIO786504 KSJ786504:KSK786504 LCF786504:LCG786504 LMB786504:LMC786504 LVX786504:LVY786504 MFT786504:MFU786504 MPP786504:MPQ786504 MZL786504:MZM786504 NJH786504:NJI786504 NTD786504:NTE786504 OCZ786504:ODA786504 OMV786504:OMW786504 OWR786504:OWS786504 PGN786504:PGO786504 PQJ786504:PQK786504 QAF786504:QAG786504 QKB786504:QKC786504 QTX786504:QTY786504 RDT786504:RDU786504 RNP786504:RNQ786504 RXL786504:RXM786504 SHH786504:SHI786504 SRD786504:SRE786504 TAZ786504:TBA786504 TKV786504:TKW786504 TUR786504:TUS786504 UEN786504:UEO786504 UOJ786504:UOK786504 UYF786504:UYG786504 VIB786504:VIC786504 VRX786504:VRY786504 WBT786504:WBU786504 WLP786504:WLQ786504 WVL786504:WVM786504 D852040:E852040 IZ852040:JA852040 SV852040:SW852040 ACR852040:ACS852040 AMN852040:AMO852040 AWJ852040:AWK852040 BGF852040:BGG852040 BQB852040:BQC852040 BZX852040:BZY852040 CJT852040:CJU852040 CTP852040:CTQ852040 DDL852040:DDM852040 DNH852040:DNI852040 DXD852040:DXE852040 EGZ852040:EHA852040 EQV852040:EQW852040 FAR852040:FAS852040 FKN852040:FKO852040 FUJ852040:FUK852040 GEF852040:GEG852040 GOB852040:GOC852040 GXX852040:GXY852040 HHT852040:HHU852040 HRP852040:HRQ852040 IBL852040:IBM852040 ILH852040:ILI852040 IVD852040:IVE852040 JEZ852040:JFA852040 JOV852040:JOW852040 JYR852040:JYS852040 KIN852040:KIO852040 KSJ852040:KSK852040 LCF852040:LCG852040 LMB852040:LMC852040 LVX852040:LVY852040 MFT852040:MFU852040 MPP852040:MPQ852040 MZL852040:MZM852040 NJH852040:NJI852040 NTD852040:NTE852040 OCZ852040:ODA852040 OMV852040:OMW852040 OWR852040:OWS852040 PGN852040:PGO852040 PQJ852040:PQK852040 QAF852040:QAG852040 QKB852040:QKC852040 QTX852040:QTY852040 RDT852040:RDU852040 RNP852040:RNQ852040 RXL852040:RXM852040 SHH852040:SHI852040 SRD852040:SRE852040 TAZ852040:TBA852040 TKV852040:TKW852040 TUR852040:TUS852040 UEN852040:UEO852040 UOJ852040:UOK852040 UYF852040:UYG852040 VIB852040:VIC852040 VRX852040:VRY852040 WBT852040:WBU852040 WLP852040:WLQ852040 WVL852040:WVM852040 D917576:E917576 IZ917576:JA917576 SV917576:SW917576 ACR917576:ACS917576 AMN917576:AMO917576 AWJ917576:AWK917576 BGF917576:BGG917576 BQB917576:BQC917576 BZX917576:BZY917576 CJT917576:CJU917576 CTP917576:CTQ917576 DDL917576:DDM917576 DNH917576:DNI917576 DXD917576:DXE917576 EGZ917576:EHA917576 EQV917576:EQW917576 FAR917576:FAS917576 FKN917576:FKO917576 FUJ917576:FUK917576 GEF917576:GEG917576 GOB917576:GOC917576 GXX917576:GXY917576 HHT917576:HHU917576 HRP917576:HRQ917576 IBL917576:IBM917576 ILH917576:ILI917576 IVD917576:IVE917576 JEZ917576:JFA917576 JOV917576:JOW917576 JYR917576:JYS917576 KIN917576:KIO917576 KSJ917576:KSK917576 LCF917576:LCG917576 LMB917576:LMC917576 LVX917576:LVY917576 MFT917576:MFU917576 MPP917576:MPQ917576 MZL917576:MZM917576 NJH917576:NJI917576 NTD917576:NTE917576 OCZ917576:ODA917576 OMV917576:OMW917576 OWR917576:OWS917576 PGN917576:PGO917576 PQJ917576:PQK917576 QAF917576:QAG917576 QKB917576:QKC917576 QTX917576:QTY917576 RDT917576:RDU917576 RNP917576:RNQ917576 RXL917576:RXM917576 SHH917576:SHI917576 SRD917576:SRE917576 TAZ917576:TBA917576 TKV917576:TKW917576 TUR917576:TUS917576 UEN917576:UEO917576 UOJ917576:UOK917576 UYF917576:UYG917576 VIB917576:VIC917576 VRX917576:VRY917576 WBT917576:WBU917576 WLP917576:WLQ917576 WVL917576:WVM917576 D983112:E983112 IZ983112:JA983112 SV983112:SW983112 ACR983112:ACS983112 AMN983112:AMO983112 AWJ983112:AWK983112 BGF983112:BGG983112 BQB983112:BQC983112 BZX983112:BZY983112 CJT983112:CJU983112 CTP983112:CTQ983112 DDL983112:DDM983112 DNH983112:DNI983112 DXD983112:DXE983112 EGZ983112:EHA983112 EQV983112:EQW983112 FAR983112:FAS983112 FKN983112:FKO983112 FUJ983112:FUK983112 GEF983112:GEG983112 GOB983112:GOC983112 GXX983112:GXY983112 HHT983112:HHU983112 HRP983112:HRQ983112 IBL983112:IBM983112 ILH983112:ILI983112 IVD983112:IVE983112 JEZ983112:JFA983112 JOV983112:JOW983112 JYR983112:JYS983112 KIN983112:KIO983112 KSJ983112:KSK983112 LCF983112:LCG983112 LMB983112:LMC983112 LVX983112:LVY983112 MFT983112:MFU983112 MPP983112:MPQ983112 MZL983112:MZM983112 NJH983112:NJI983112 NTD983112:NTE983112 OCZ983112:ODA983112 OMV983112:OMW983112 OWR983112:OWS983112 PGN983112:PGO983112 PQJ983112:PQK983112 QAF983112:QAG983112 QKB983112:QKC983112 QTX983112:QTY983112 RDT983112:RDU983112 RNP983112:RNQ983112 RXL983112:RXM983112 SHH983112:SHI983112 SRD983112:SRE983112 TAZ983112:TBA983112 TKV983112:TKW983112 TUR983112:TUS983112 UEN983112:UEO983112 UOJ983112:UOK983112 UYF983112:UYG983112 VIB983112:VIC983112 VRX983112:VRY983112 WBT983112:WBU983112 WLP983112:WLQ983112 WVL983112:WVM983112 D76:E76 IZ76:JA76 SV76:SW76 ACR76:ACS76 AMN76:AMO76 AWJ76:AWK76 BGF76:BGG76 BQB76:BQC76 BZX76:BZY76 CJT76:CJU76 CTP76:CTQ76 DDL76:DDM76 DNH76:DNI76 DXD76:DXE76 EGZ76:EHA76 EQV76:EQW76 FAR76:FAS76 FKN76:FKO76 FUJ76:FUK76 GEF76:GEG76 GOB76:GOC76 GXX76:GXY76 HHT76:HHU76 HRP76:HRQ76 IBL76:IBM76 ILH76:ILI76 IVD76:IVE76 JEZ76:JFA76 JOV76:JOW76 JYR76:JYS76 KIN76:KIO76 KSJ76:KSK76 LCF76:LCG76 LMB76:LMC76 LVX76:LVY76 MFT76:MFU76 MPP76:MPQ76 MZL76:MZM76 NJH76:NJI76 NTD76:NTE76 OCZ76:ODA76 OMV76:OMW76 OWR76:OWS76 PGN76:PGO76 PQJ76:PQK76 QAF76:QAG76 QKB76:QKC76 QTX76:QTY76 RDT76:RDU76 RNP76:RNQ76 RXL76:RXM76 SHH76:SHI76 SRD76:SRE76 TAZ76:TBA76 TKV76:TKW76 TUR76:TUS76 UEN76:UEO76 UOJ76:UOK76 UYF76:UYG76 VIB76:VIC76 VRX76:VRY76 WBT76:WBU76 WLP76:WLQ76 WVL76:WVM76 D65612:E65612 IZ65612:JA65612 SV65612:SW65612 ACR65612:ACS65612 AMN65612:AMO65612 AWJ65612:AWK65612 BGF65612:BGG65612 BQB65612:BQC65612 BZX65612:BZY65612 CJT65612:CJU65612 CTP65612:CTQ65612 DDL65612:DDM65612 DNH65612:DNI65612 DXD65612:DXE65612 EGZ65612:EHA65612 EQV65612:EQW65612 FAR65612:FAS65612 FKN65612:FKO65612 FUJ65612:FUK65612 GEF65612:GEG65612 GOB65612:GOC65612 GXX65612:GXY65612 HHT65612:HHU65612 HRP65612:HRQ65612 IBL65612:IBM65612 ILH65612:ILI65612 IVD65612:IVE65612 JEZ65612:JFA65612 JOV65612:JOW65612 JYR65612:JYS65612 KIN65612:KIO65612 KSJ65612:KSK65612 LCF65612:LCG65612 LMB65612:LMC65612 LVX65612:LVY65612 MFT65612:MFU65612 MPP65612:MPQ65612 MZL65612:MZM65612 NJH65612:NJI65612 NTD65612:NTE65612 OCZ65612:ODA65612 OMV65612:OMW65612 OWR65612:OWS65612 PGN65612:PGO65612 PQJ65612:PQK65612 QAF65612:QAG65612 QKB65612:QKC65612 QTX65612:QTY65612 RDT65612:RDU65612 RNP65612:RNQ65612 RXL65612:RXM65612 SHH65612:SHI65612 SRD65612:SRE65612 TAZ65612:TBA65612 TKV65612:TKW65612 TUR65612:TUS65612 UEN65612:UEO65612 UOJ65612:UOK65612 UYF65612:UYG65612 VIB65612:VIC65612 VRX65612:VRY65612 WBT65612:WBU65612 WLP65612:WLQ65612 WVL65612:WVM65612 D131148:E131148 IZ131148:JA131148 SV131148:SW131148 ACR131148:ACS131148 AMN131148:AMO131148 AWJ131148:AWK131148 BGF131148:BGG131148 BQB131148:BQC131148 BZX131148:BZY131148 CJT131148:CJU131148 CTP131148:CTQ131148 DDL131148:DDM131148 DNH131148:DNI131148 DXD131148:DXE131148 EGZ131148:EHA131148 EQV131148:EQW131148 FAR131148:FAS131148 FKN131148:FKO131148 FUJ131148:FUK131148 GEF131148:GEG131148 GOB131148:GOC131148 GXX131148:GXY131148 HHT131148:HHU131148 HRP131148:HRQ131148 IBL131148:IBM131148 ILH131148:ILI131148 IVD131148:IVE131148 JEZ131148:JFA131148 JOV131148:JOW131148 JYR131148:JYS131148 KIN131148:KIO131148 KSJ131148:KSK131148 LCF131148:LCG131148 LMB131148:LMC131148 LVX131148:LVY131148 MFT131148:MFU131148 MPP131148:MPQ131148 MZL131148:MZM131148 NJH131148:NJI131148 NTD131148:NTE131148 OCZ131148:ODA131148 OMV131148:OMW131148 OWR131148:OWS131148 PGN131148:PGO131148 PQJ131148:PQK131148 QAF131148:QAG131148 QKB131148:QKC131148 QTX131148:QTY131148 RDT131148:RDU131148 RNP131148:RNQ131148 RXL131148:RXM131148 SHH131148:SHI131148 SRD131148:SRE131148 TAZ131148:TBA131148 TKV131148:TKW131148 TUR131148:TUS131148 UEN131148:UEO131148 UOJ131148:UOK131148 UYF131148:UYG131148 VIB131148:VIC131148 VRX131148:VRY131148 WBT131148:WBU131148 WLP131148:WLQ131148 WVL131148:WVM131148 D196684:E196684 IZ196684:JA196684 SV196684:SW196684 ACR196684:ACS196684 AMN196684:AMO196684 AWJ196684:AWK196684 BGF196684:BGG196684 BQB196684:BQC196684 BZX196684:BZY196684 CJT196684:CJU196684 CTP196684:CTQ196684 DDL196684:DDM196684 DNH196684:DNI196684 DXD196684:DXE196684 EGZ196684:EHA196684 EQV196684:EQW196684 FAR196684:FAS196684 FKN196684:FKO196684 FUJ196684:FUK196684 GEF196684:GEG196684 GOB196684:GOC196684 GXX196684:GXY196684 HHT196684:HHU196684 HRP196684:HRQ196684 IBL196684:IBM196684 ILH196684:ILI196684 IVD196684:IVE196684 JEZ196684:JFA196684 JOV196684:JOW196684 JYR196684:JYS196684 KIN196684:KIO196684 KSJ196684:KSK196684 LCF196684:LCG196684 LMB196684:LMC196684 LVX196684:LVY196684 MFT196684:MFU196684 MPP196684:MPQ196684 MZL196684:MZM196684 NJH196684:NJI196684 NTD196684:NTE196684 OCZ196684:ODA196684 OMV196684:OMW196684 OWR196684:OWS196684 PGN196684:PGO196684 PQJ196684:PQK196684 QAF196684:QAG196684 QKB196684:QKC196684 QTX196684:QTY196684 RDT196684:RDU196684 RNP196684:RNQ196684 RXL196684:RXM196684 SHH196684:SHI196684 SRD196684:SRE196684 TAZ196684:TBA196684 TKV196684:TKW196684 TUR196684:TUS196684 UEN196684:UEO196684 UOJ196684:UOK196684 UYF196684:UYG196684 VIB196684:VIC196684 VRX196684:VRY196684 WBT196684:WBU196684 WLP196684:WLQ196684 WVL196684:WVM196684 D262220:E262220 IZ262220:JA262220 SV262220:SW262220 ACR262220:ACS262220 AMN262220:AMO262220 AWJ262220:AWK262220 BGF262220:BGG262220 BQB262220:BQC262220 BZX262220:BZY262220 CJT262220:CJU262220 CTP262220:CTQ262220 DDL262220:DDM262220 DNH262220:DNI262220 DXD262220:DXE262220 EGZ262220:EHA262220 EQV262220:EQW262220 FAR262220:FAS262220 FKN262220:FKO262220 FUJ262220:FUK262220 GEF262220:GEG262220 GOB262220:GOC262220 GXX262220:GXY262220 HHT262220:HHU262220 HRP262220:HRQ262220 IBL262220:IBM262220 ILH262220:ILI262220 IVD262220:IVE262220 JEZ262220:JFA262220 JOV262220:JOW262220 JYR262220:JYS262220 KIN262220:KIO262220 KSJ262220:KSK262220 LCF262220:LCG262220 LMB262220:LMC262220 LVX262220:LVY262220 MFT262220:MFU262220 MPP262220:MPQ262220 MZL262220:MZM262220 NJH262220:NJI262220 NTD262220:NTE262220 OCZ262220:ODA262220 OMV262220:OMW262220 OWR262220:OWS262220 PGN262220:PGO262220 PQJ262220:PQK262220 QAF262220:QAG262220 QKB262220:QKC262220 QTX262220:QTY262220 RDT262220:RDU262220 RNP262220:RNQ262220 RXL262220:RXM262220 SHH262220:SHI262220 SRD262220:SRE262220 TAZ262220:TBA262220 TKV262220:TKW262220 TUR262220:TUS262220 UEN262220:UEO262220 UOJ262220:UOK262220 UYF262220:UYG262220 VIB262220:VIC262220 VRX262220:VRY262220 WBT262220:WBU262220 WLP262220:WLQ262220 WVL262220:WVM262220 D327756:E327756 IZ327756:JA327756 SV327756:SW327756 ACR327756:ACS327756 AMN327756:AMO327756 AWJ327756:AWK327756 BGF327756:BGG327756 BQB327756:BQC327756 BZX327756:BZY327756 CJT327756:CJU327756 CTP327756:CTQ327756 DDL327756:DDM327756 DNH327756:DNI327756 DXD327756:DXE327756 EGZ327756:EHA327756 EQV327756:EQW327756 FAR327756:FAS327756 FKN327756:FKO327756 FUJ327756:FUK327756 GEF327756:GEG327756 GOB327756:GOC327756 GXX327756:GXY327756 HHT327756:HHU327756 HRP327756:HRQ327756 IBL327756:IBM327756 ILH327756:ILI327756 IVD327756:IVE327756 JEZ327756:JFA327756 JOV327756:JOW327756 JYR327756:JYS327756 KIN327756:KIO327756 KSJ327756:KSK327756 LCF327756:LCG327756 LMB327756:LMC327756 LVX327756:LVY327756 MFT327756:MFU327756 MPP327756:MPQ327756 MZL327756:MZM327756 NJH327756:NJI327756 NTD327756:NTE327756 OCZ327756:ODA327756 OMV327756:OMW327756 OWR327756:OWS327756 PGN327756:PGO327756 PQJ327756:PQK327756 QAF327756:QAG327756 QKB327756:QKC327756 QTX327756:QTY327756 RDT327756:RDU327756 RNP327756:RNQ327756 RXL327756:RXM327756 SHH327756:SHI327756 SRD327756:SRE327756 TAZ327756:TBA327756 TKV327756:TKW327756 TUR327756:TUS327756 UEN327756:UEO327756 UOJ327756:UOK327756 UYF327756:UYG327756 VIB327756:VIC327756 VRX327756:VRY327756 WBT327756:WBU327756 WLP327756:WLQ327756 WVL327756:WVM327756 D393292:E393292 IZ393292:JA393292 SV393292:SW393292 ACR393292:ACS393292 AMN393292:AMO393292 AWJ393292:AWK393292 BGF393292:BGG393292 BQB393292:BQC393292 BZX393292:BZY393292 CJT393292:CJU393292 CTP393292:CTQ393292 DDL393292:DDM393292 DNH393292:DNI393292 DXD393292:DXE393292 EGZ393292:EHA393292 EQV393292:EQW393292 FAR393292:FAS393292 FKN393292:FKO393292 FUJ393292:FUK393292 GEF393292:GEG393292 GOB393292:GOC393292 GXX393292:GXY393292 HHT393292:HHU393292 HRP393292:HRQ393292 IBL393292:IBM393292 ILH393292:ILI393292 IVD393292:IVE393292 JEZ393292:JFA393292 JOV393292:JOW393292 JYR393292:JYS393292 KIN393292:KIO393292 KSJ393292:KSK393292 LCF393292:LCG393292 LMB393292:LMC393292 LVX393292:LVY393292 MFT393292:MFU393292 MPP393292:MPQ393292 MZL393292:MZM393292 NJH393292:NJI393292 NTD393292:NTE393292 OCZ393292:ODA393292 OMV393292:OMW393292 OWR393292:OWS393292 PGN393292:PGO393292 PQJ393292:PQK393292 QAF393292:QAG393292 QKB393292:QKC393292 QTX393292:QTY393292 RDT393292:RDU393292 RNP393292:RNQ393292 RXL393292:RXM393292 SHH393292:SHI393292 SRD393292:SRE393292 TAZ393292:TBA393292 TKV393292:TKW393292 TUR393292:TUS393292 UEN393292:UEO393292 UOJ393292:UOK393292 UYF393292:UYG393292 VIB393292:VIC393292 VRX393292:VRY393292 WBT393292:WBU393292 WLP393292:WLQ393292 WVL393292:WVM393292 D458828:E458828 IZ458828:JA458828 SV458828:SW458828 ACR458828:ACS458828 AMN458828:AMO458828 AWJ458828:AWK458828 BGF458828:BGG458828 BQB458828:BQC458828 BZX458828:BZY458828 CJT458828:CJU458828 CTP458828:CTQ458828 DDL458828:DDM458828 DNH458828:DNI458828 DXD458828:DXE458828 EGZ458828:EHA458828 EQV458828:EQW458828 FAR458828:FAS458828 FKN458828:FKO458828 FUJ458828:FUK458828 GEF458828:GEG458828 GOB458828:GOC458828 GXX458828:GXY458828 HHT458828:HHU458828 HRP458828:HRQ458828 IBL458828:IBM458828 ILH458828:ILI458828 IVD458828:IVE458828 JEZ458828:JFA458828 JOV458828:JOW458828 JYR458828:JYS458828 KIN458828:KIO458828 KSJ458828:KSK458828 LCF458828:LCG458828 LMB458828:LMC458828 LVX458828:LVY458828 MFT458828:MFU458828 MPP458828:MPQ458828 MZL458828:MZM458828 NJH458828:NJI458828 NTD458828:NTE458828 OCZ458828:ODA458828 OMV458828:OMW458828 OWR458828:OWS458828 PGN458828:PGO458828 PQJ458828:PQK458828 QAF458828:QAG458828 QKB458828:QKC458828 QTX458828:QTY458828 RDT458828:RDU458828 RNP458828:RNQ458828 RXL458828:RXM458828 SHH458828:SHI458828 SRD458828:SRE458828 TAZ458828:TBA458828 TKV458828:TKW458828 TUR458828:TUS458828 UEN458828:UEO458828 UOJ458828:UOK458828 UYF458828:UYG458828 VIB458828:VIC458828 VRX458828:VRY458828 WBT458828:WBU458828 WLP458828:WLQ458828 WVL458828:WVM458828 D524364:E524364 IZ524364:JA524364 SV524364:SW524364 ACR524364:ACS524364 AMN524364:AMO524364 AWJ524364:AWK524364 BGF524364:BGG524364 BQB524364:BQC524364 BZX524364:BZY524364 CJT524364:CJU524364 CTP524364:CTQ524364 DDL524364:DDM524364 DNH524364:DNI524364 DXD524364:DXE524364 EGZ524364:EHA524364 EQV524364:EQW524364 FAR524364:FAS524364 FKN524364:FKO524364 FUJ524364:FUK524364 GEF524364:GEG524364 GOB524364:GOC524364 GXX524364:GXY524364 HHT524364:HHU524364 HRP524364:HRQ524364 IBL524364:IBM524364 ILH524364:ILI524364 IVD524364:IVE524364 JEZ524364:JFA524364 JOV524364:JOW524364 JYR524364:JYS524364 KIN524364:KIO524364 KSJ524364:KSK524364 LCF524364:LCG524364 LMB524364:LMC524364 LVX524364:LVY524364 MFT524364:MFU524364 MPP524364:MPQ524364 MZL524364:MZM524364 NJH524364:NJI524364 NTD524364:NTE524364 OCZ524364:ODA524364 OMV524364:OMW524364 OWR524364:OWS524364 PGN524364:PGO524364 PQJ524364:PQK524364 QAF524364:QAG524364 QKB524364:QKC524364 QTX524364:QTY524364 RDT524364:RDU524364 RNP524364:RNQ524364 RXL524364:RXM524364 SHH524364:SHI524364 SRD524364:SRE524364 TAZ524364:TBA524364 TKV524364:TKW524364 TUR524364:TUS524364 UEN524364:UEO524364 UOJ524364:UOK524364 UYF524364:UYG524364 VIB524364:VIC524364 VRX524364:VRY524364 WBT524364:WBU524364 WLP524364:WLQ524364 WVL524364:WVM524364 D589900:E589900 IZ589900:JA589900 SV589900:SW589900 ACR589900:ACS589900 AMN589900:AMO589900 AWJ589900:AWK589900 BGF589900:BGG589900 BQB589900:BQC589900 BZX589900:BZY589900 CJT589900:CJU589900 CTP589900:CTQ589900 DDL589900:DDM589900 DNH589900:DNI589900 DXD589900:DXE589900 EGZ589900:EHA589900 EQV589900:EQW589900 FAR589900:FAS589900 FKN589900:FKO589900 FUJ589900:FUK589900 GEF589900:GEG589900 GOB589900:GOC589900 GXX589900:GXY589900 HHT589900:HHU589900 HRP589900:HRQ589900 IBL589900:IBM589900 ILH589900:ILI589900 IVD589900:IVE589900 JEZ589900:JFA589900 JOV589900:JOW589900 JYR589900:JYS589900 KIN589900:KIO589900 KSJ589900:KSK589900 LCF589900:LCG589900 LMB589900:LMC589900 LVX589900:LVY589900 MFT589900:MFU589900 MPP589900:MPQ589900 MZL589900:MZM589900 NJH589900:NJI589900 NTD589900:NTE589900 OCZ589900:ODA589900 OMV589900:OMW589900 OWR589900:OWS589900 PGN589900:PGO589900 PQJ589900:PQK589900 QAF589900:QAG589900 QKB589900:QKC589900 QTX589900:QTY589900 RDT589900:RDU589900 RNP589900:RNQ589900 RXL589900:RXM589900 SHH589900:SHI589900 SRD589900:SRE589900 TAZ589900:TBA589900 TKV589900:TKW589900 TUR589900:TUS589900 UEN589900:UEO589900 UOJ589900:UOK589900 UYF589900:UYG589900 VIB589900:VIC589900 VRX589900:VRY589900 WBT589900:WBU589900 WLP589900:WLQ589900 WVL589900:WVM589900 D655436:E655436 IZ655436:JA655436 SV655436:SW655436 ACR655436:ACS655436 AMN655436:AMO655436 AWJ655436:AWK655436 BGF655436:BGG655436 BQB655436:BQC655436 BZX655436:BZY655436 CJT655436:CJU655436 CTP655436:CTQ655436 DDL655436:DDM655436 DNH655436:DNI655436 DXD655436:DXE655436 EGZ655436:EHA655436 EQV655436:EQW655436 FAR655436:FAS655436 FKN655436:FKO655436 FUJ655436:FUK655436 GEF655436:GEG655436 GOB655436:GOC655436 GXX655436:GXY655436 HHT655436:HHU655436 HRP655436:HRQ655436 IBL655436:IBM655436 ILH655436:ILI655436 IVD655436:IVE655436 JEZ655436:JFA655436 JOV655436:JOW655436 JYR655436:JYS655436 KIN655436:KIO655436 KSJ655436:KSK655436 LCF655436:LCG655436 LMB655436:LMC655436 LVX655436:LVY655436 MFT655436:MFU655436 MPP655436:MPQ655436 MZL655436:MZM655436 NJH655436:NJI655436 NTD655436:NTE655436 OCZ655436:ODA655436 OMV655436:OMW655436 OWR655436:OWS655436 PGN655436:PGO655436 PQJ655436:PQK655436 QAF655436:QAG655436 QKB655436:QKC655436 QTX655436:QTY655436 RDT655436:RDU655436 RNP655436:RNQ655436 RXL655436:RXM655436 SHH655436:SHI655436 SRD655436:SRE655436 TAZ655436:TBA655436 TKV655436:TKW655436 TUR655436:TUS655436 UEN655436:UEO655436 UOJ655436:UOK655436 UYF655436:UYG655436 VIB655436:VIC655436 VRX655436:VRY655436 WBT655436:WBU655436 WLP655436:WLQ655436 WVL655436:WVM655436 D720972:E720972 IZ720972:JA720972 SV720972:SW720972 ACR720972:ACS720972 AMN720972:AMO720972 AWJ720972:AWK720972 BGF720972:BGG720972 BQB720972:BQC720972 BZX720972:BZY720972 CJT720972:CJU720972 CTP720972:CTQ720972 DDL720972:DDM720972 DNH720972:DNI720972 DXD720972:DXE720972 EGZ720972:EHA720972 EQV720972:EQW720972 FAR720972:FAS720972 FKN720972:FKO720972 FUJ720972:FUK720972 GEF720972:GEG720972 GOB720972:GOC720972 GXX720972:GXY720972 HHT720972:HHU720972 HRP720972:HRQ720972 IBL720972:IBM720972 ILH720972:ILI720972 IVD720972:IVE720972 JEZ720972:JFA720972 JOV720972:JOW720972 JYR720972:JYS720972 KIN720972:KIO720972 KSJ720972:KSK720972 LCF720972:LCG720972 LMB720972:LMC720972 LVX720972:LVY720972 MFT720972:MFU720972 MPP720972:MPQ720972 MZL720972:MZM720972 NJH720972:NJI720972 NTD720972:NTE720972 OCZ720972:ODA720972 OMV720972:OMW720972 OWR720972:OWS720972 PGN720972:PGO720972 PQJ720972:PQK720972 QAF720972:QAG720972 QKB720972:QKC720972 QTX720972:QTY720972 RDT720972:RDU720972 RNP720972:RNQ720972 RXL720972:RXM720972 SHH720972:SHI720972 SRD720972:SRE720972 TAZ720972:TBA720972 TKV720972:TKW720972 TUR720972:TUS720972 UEN720972:UEO720972 UOJ720972:UOK720972 UYF720972:UYG720972 VIB720972:VIC720972 VRX720972:VRY720972 WBT720972:WBU720972 WLP720972:WLQ720972 WVL720972:WVM720972 D786508:E786508 IZ786508:JA786508 SV786508:SW786508 ACR786508:ACS786508 AMN786508:AMO786508 AWJ786508:AWK786508 BGF786508:BGG786508 BQB786508:BQC786508 BZX786508:BZY786508 CJT786508:CJU786508 CTP786508:CTQ786508 DDL786508:DDM786508 DNH786508:DNI786508 DXD786508:DXE786508 EGZ786508:EHA786508 EQV786508:EQW786508 FAR786508:FAS786508 FKN786508:FKO786508 FUJ786508:FUK786508 GEF786508:GEG786508 GOB786508:GOC786508 GXX786508:GXY786508 HHT786508:HHU786508 HRP786508:HRQ786508 IBL786508:IBM786508 ILH786508:ILI786508 IVD786508:IVE786508 JEZ786508:JFA786508 JOV786508:JOW786508 JYR786508:JYS786508 KIN786508:KIO786508 KSJ786508:KSK786508 LCF786508:LCG786508 LMB786508:LMC786508 LVX786508:LVY786508 MFT786508:MFU786508 MPP786508:MPQ786508 MZL786508:MZM786508 NJH786508:NJI786508 NTD786508:NTE786508 OCZ786508:ODA786508 OMV786508:OMW786508 OWR786508:OWS786508 PGN786508:PGO786508 PQJ786508:PQK786508 QAF786508:QAG786508 QKB786508:QKC786508 QTX786508:QTY786508 RDT786508:RDU786508 RNP786508:RNQ786508 RXL786508:RXM786508 SHH786508:SHI786508 SRD786508:SRE786508 TAZ786508:TBA786508 TKV786508:TKW786508 TUR786508:TUS786508 UEN786508:UEO786508 UOJ786508:UOK786508 UYF786508:UYG786508 VIB786508:VIC786508 VRX786508:VRY786508 WBT786508:WBU786508 WLP786508:WLQ786508 WVL786508:WVM786508 D852044:E852044 IZ852044:JA852044 SV852044:SW852044 ACR852044:ACS852044 AMN852044:AMO852044 AWJ852044:AWK852044 BGF852044:BGG852044 BQB852044:BQC852044 BZX852044:BZY852044 CJT852044:CJU852044 CTP852044:CTQ852044 DDL852044:DDM852044 DNH852044:DNI852044 DXD852044:DXE852044 EGZ852044:EHA852044 EQV852044:EQW852044 FAR852044:FAS852044 FKN852044:FKO852044 FUJ852044:FUK852044 GEF852044:GEG852044 GOB852044:GOC852044 GXX852044:GXY852044 HHT852044:HHU852044 HRP852044:HRQ852044 IBL852044:IBM852044 ILH852044:ILI852044 IVD852044:IVE852044 JEZ852044:JFA852044 JOV852044:JOW852044 JYR852044:JYS852044 KIN852044:KIO852044 KSJ852044:KSK852044 LCF852044:LCG852044 LMB852044:LMC852044 LVX852044:LVY852044 MFT852044:MFU852044 MPP852044:MPQ852044 MZL852044:MZM852044 NJH852044:NJI852044 NTD852044:NTE852044 OCZ852044:ODA852044 OMV852044:OMW852044 OWR852044:OWS852044 PGN852044:PGO852044 PQJ852044:PQK852044 QAF852044:QAG852044 QKB852044:QKC852044 QTX852044:QTY852044 RDT852044:RDU852044 RNP852044:RNQ852044 RXL852044:RXM852044 SHH852044:SHI852044 SRD852044:SRE852044 TAZ852044:TBA852044 TKV852044:TKW852044 TUR852044:TUS852044 UEN852044:UEO852044 UOJ852044:UOK852044 UYF852044:UYG852044 VIB852044:VIC852044 VRX852044:VRY852044 WBT852044:WBU852044 WLP852044:WLQ852044 WVL852044:WVM852044 D917580:E917580 IZ917580:JA917580 SV917580:SW917580 ACR917580:ACS917580 AMN917580:AMO917580 AWJ917580:AWK917580 BGF917580:BGG917580 BQB917580:BQC917580 BZX917580:BZY917580 CJT917580:CJU917580 CTP917580:CTQ917580 DDL917580:DDM917580 DNH917580:DNI917580 DXD917580:DXE917580 EGZ917580:EHA917580 EQV917580:EQW917580 FAR917580:FAS917580 FKN917580:FKO917580 FUJ917580:FUK917580 GEF917580:GEG917580 GOB917580:GOC917580 GXX917580:GXY917580 HHT917580:HHU917580 HRP917580:HRQ917580 IBL917580:IBM917580 ILH917580:ILI917580 IVD917580:IVE917580 JEZ917580:JFA917580 JOV917580:JOW917580 JYR917580:JYS917580 KIN917580:KIO917580 KSJ917580:KSK917580 LCF917580:LCG917580 LMB917580:LMC917580 LVX917580:LVY917580 MFT917580:MFU917580 MPP917580:MPQ917580 MZL917580:MZM917580 NJH917580:NJI917580 NTD917580:NTE917580 OCZ917580:ODA917580 OMV917580:OMW917580 OWR917580:OWS917580 PGN917580:PGO917580 PQJ917580:PQK917580 QAF917580:QAG917580 QKB917580:QKC917580 QTX917580:QTY917580 RDT917580:RDU917580 RNP917580:RNQ917580 RXL917580:RXM917580 SHH917580:SHI917580 SRD917580:SRE917580 TAZ917580:TBA917580 TKV917580:TKW917580 TUR917580:TUS917580 UEN917580:UEO917580 UOJ917580:UOK917580 UYF917580:UYG917580 VIB917580:VIC917580 VRX917580:VRY917580 WBT917580:WBU917580 WLP917580:WLQ917580 WVL917580:WVM917580 D983116:E983116 IZ983116:JA983116 SV983116:SW983116 ACR983116:ACS983116 AMN983116:AMO983116 AWJ983116:AWK983116 BGF983116:BGG983116 BQB983116:BQC983116 BZX983116:BZY983116 CJT983116:CJU983116 CTP983116:CTQ983116 DDL983116:DDM983116 DNH983116:DNI983116 DXD983116:DXE983116 EGZ983116:EHA983116 EQV983116:EQW983116 FAR983116:FAS983116 FKN983116:FKO983116 FUJ983116:FUK983116 GEF983116:GEG983116 GOB983116:GOC983116 GXX983116:GXY983116 HHT983116:HHU983116 HRP983116:HRQ983116 IBL983116:IBM983116 ILH983116:ILI983116 IVD983116:IVE983116 JEZ983116:JFA983116 JOV983116:JOW983116 JYR983116:JYS983116 KIN983116:KIO983116 KSJ983116:KSK983116 LCF983116:LCG983116 LMB983116:LMC983116 LVX983116:LVY983116 MFT983116:MFU983116 MPP983116:MPQ983116 MZL983116:MZM983116 NJH983116:NJI983116 NTD983116:NTE983116 OCZ983116:ODA983116 OMV983116:OMW983116 OWR983116:OWS983116 PGN983116:PGO983116 PQJ983116:PQK983116 QAF983116:QAG983116 QKB983116:QKC983116 QTX983116:QTY983116 RDT983116:RDU983116 RNP983116:RNQ983116 RXL983116:RXM983116 SHH983116:SHI983116 SRD983116:SRE983116 TAZ983116:TBA983116 TKV983116:TKW983116 TUR983116:TUS983116 UEN983116:UEO983116 UOJ983116:UOK983116 UYF983116:UYG983116 VIB983116:VIC983116 VRX983116:VRY983116 WBT983116:WBU983116 WLP983116:WLQ983116 WVL983116:WVM983116 D80:E80 IZ80:JA80 SV80:SW80 ACR80:ACS80 AMN80:AMO80 AWJ80:AWK80 BGF80:BGG80 BQB80:BQC80 BZX80:BZY80 CJT80:CJU80 CTP80:CTQ80 DDL80:DDM80 DNH80:DNI80 DXD80:DXE80 EGZ80:EHA80 EQV80:EQW80 FAR80:FAS80 FKN80:FKO80 FUJ80:FUK80 GEF80:GEG80 GOB80:GOC80 GXX80:GXY80 HHT80:HHU80 HRP80:HRQ80 IBL80:IBM80 ILH80:ILI80 IVD80:IVE80 JEZ80:JFA80 JOV80:JOW80 JYR80:JYS80 KIN80:KIO80 KSJ80:KSK80 LCF80:LCG80 LMB80:LMC80 LVX80:LVY80 MFT80:MFU80 MPP80:MPQ80 MZL80:MZM80 NJH80:NJI80 NTD80:NTE80 OCZ80:ODA80 OMV80:OMW80 OWR80:OWS80 PGN80:PGO80 PQJ80:PQK80 QAF80:QAG80 QKB80:QKC80 QTX80:QTY80 RDT80:RDU80 RNP80:RNQ80 RXL80:RXM80 SHH80:SHI80 SRD80:SRE80 TAZ80:TBA80 TKV80:TKW80 TUR80:TUS80 UEN80:UEO80 UOJ80:UOK80 UYF80:UYG80 VIB80:VIC80 VRX80:VRY80 WBT80:WBU80 WLP80:WLQ80 WVL80:WVM80 D65616:E65616 IZ65616:JA65616 SV65616:SW65616 ACR65616:ACS65616 AMN65616:AMO65616 AWJ65616:AWK65616 BGF65616:BGG65616 BQB65616:BQC65616 BZX65616:BZY65616 CJT65616:CJU65616 CTP65616:CTQ65616 DDL65616:DDM65616 DNH65616:DNI65616 DXD65616:DXE65616 EGZ65616:EHA65616 EQV65616:EQW65616 FAR65616:FAS65616 FKN65616:FKO65616 FUJ65616:FUK65616 GEF65616:GEG65616 GOB65616:GOC65616 GXX65616:GXY65616 HHT65616:HHU65616 HRP65616:HRQ65616 IBL65616:IBM65616 ILH65616:ILI65616 IVD65616:IVE65616 JEZ65616:JFA65616 JOV65616:JOW65616 JYR65616:JYS65616 KIN65616:KIO65616 KSJ65616:KSK65616 LCF65616:LCG65616 LMB65616:LMC65616 LVX65616:LVY65616 MFT65616:MFU65616 MPP65616:MPQ65616 MZL65616:MZM65616 NJH65616:NJI65616 NTD65616:NTE65616 OCZ65616:ODA65616 OMV65616:OMW65616 OWR65616:OWS65616 PGN65616:PGO65616 PQJ65616:PQK65616 QAF65616:QAG65616 QKB65616:QKC65616 QTX65616:QTY65616 RDT65616:RDU65616 RNP65616:RNQ65616 RXL65616:RXM65616 SHH65616:SHI65616 SRD65616:SRE65616 TAZ65616:TBA65616 TKV65616:TKW65616 TUR65616:TUS65616 UEN65616:UEO65616 UOJ65616:UOK65616 UYF65616:UYG65616 VIB65616:VIC65616 VRX65616:VRY65616 WBT65616:WBU65616 WLP65616:WLQ65616 WVL65616:WVM65616 D131152:E131152 IZ131152:JA131152 SV131152:SW131152 ACR131152:ACS131152 AMN131152:AMO131152 AWJ131152:AWK131152 BGF131152:BGG131152 BQB131152:BQC131152 BZX131152:BZY131152 CJT131152:CJU131152 CTP131152:CTQ131152 DDL131152:DDM131152 DNH131152:DNI131152 DXD131152:DXE131152 EGZ131152:EHA131152 EQV131152:EQW131152 FAR131152:FAS131152 FKN131152:FKO131152 FUJ131152:FUK131152 GEF131152:GEG131152 GOB131152:GOC131152 GXX131152:GXY131152 HHT131152:HHU131152 HRP131152:HRQ131152 IBL131152:IBM131152 ILH131152:ILI131152 IVD131152:IVE131152 JEZ131152:JFA131152 JOV131152:JOW131152 JYR131152:JYS131152 KIN131152:KIO131152 KSJ131152:KSK131152 LCF131152:LCG131152 LMB131152:LMC131152 LVX131152:LVY131152 MFT131152:MFU131152 MPP131152:MPQ131152 MZL131152:MZM131152 NJH131152:NJI131152 NTD131152:NTE131152 OCZ131152:ODA131152 OMV131152:OMW131152 OWR131152:OWS131152 PGN131152:PGO131152 PQJ131152:PQK131152 QAF131152:QAG131152 QKB131152:QKC131152 QTX131152:QTY131152 RDT131152:RDU131152 RNP131152:RNQ131152 RXL131152:RXM131152 SHH131152:SHI131152 SRD131152:SRE131152 TAZ131152:TBA131152 TKV131152:TKW131152 TUR131152:TUS131152 UEN131152:UEO131152 UOJ131152:UOK131152 UYF131152:UYG131152 VIB131152:VIC131152 VRX131152:VRY131152 WBT131152:WBU131152 WLP131152:WLQ131152 WVL131152:WVM131152 D196688:E196688 IZ196688:JA196688 SV196688:SW196688 ACR196688:ACS196688 AMN196688:AMO196688 AWJ196688:AWK196688 BGF196688:BGG196688 BQB196688:BQC196688 BZX196688:BZY196688 CJT196688:CJU196688 CTP196688:CTQ196688 DDL196688:DDM196688 DNH196688:DNI196688 DXD196688:DXE196688 EGZ196688:EHA196688 EQV196688:EQW196688 FAR196688:FAS196688 FKN196688:FKO196688 FUJ196688:FUK196688 GEF196688:GEG196688 GOB196688:GOC196688 GXX196688:GXY196688 HHT196688:HHU196688 HRP196688:HRQ196688 IBL196688:IBM196688 ILH196688:ILI196688 IVD196688:IVE196688 JEZ196688:JFA196688 JOV196688:JOW196688 JYR196688:JYS196688 KIN196688:KIO196688 KSJ196688:KSK196688 LCF196688:LCG196688 LMB196688:LMC196688 LVX196688:LVY196688 MFT196688:MFU196688 MPP196688:MPQ196688 MZL196688:MZM196688 NJH196688:NJI196688 NTD196688:NTE196688 OCZ196688:ODA196688 OMV196688:OMW196688 OWR196688:OWS196688 PGN196688:PGO196688 PQJ196688:PQK196688 QAF196688:QAG196688 QKB196688:QKC196688 QTX196688:QTY196688 RDT196688:RDU196688 RNP196688:RNQ196688 RXL196688:RXM196688 SHH196688:SHI196688 SRD196688:SRE196688 TAZ196688:TBA196688 TKV196688:TKW196688 TUR196688:TUS196688 UEN196688:UEO196688 UOJ196688:UOK196688 UYF196688:UYG196688 VIB196688:VIC196688 VRX196688:VRY196688 WBT196688:WBU196688 WLP196688:WLQ196688 WVL196688:WVM196688 D262224:E262224 IZ262224:JA262224 SV262224:SW262224 ACR262224:ACS262224 AMN262224:AMO262224 AWJ262224:AWK262224 BGF262224:BGG262224 BQB262224:BQC262224 BZX262224:BZY262224 CJT262224:CJU262224 CTP262224:CTQ262224 DDL262224:DDM262224 DNH262224:DNI262224 DXD262224:DXE262224 EGZ262224:EHA262224 EQV262224:EQW262224 FAR262224:FAS262224 FKN262224:FKO262224 FUJ262224:FUK262224 GEF262224:GEG262224 GOB262224:GOC262224 GXX262224:GXY262224 HHT262224:HHU262224 HRP262224:HRQ262224 IBL262224:IBM262224 ILH262224:ILI262224 IVD262224:IVE262224 JEZ262224:JFA262224 JOV262224:JOW262224 JYR262224:JYS262224 KIN262224:KIO262224 KSJ262224:KSK262224 LCF262224:LCG262224 LMB262224:LMC262224 LVX262224:LVY262224 MFT262224:MFU262224 MPP262224:MPQ262224 MZL262224:MZM262224 NJH262224:NJI262224 NTD262224:NTE262224 OCZ262224:ODA262224 OMV262224:OMW262224 OWR262224:OWS262224 PGN262224:PGO262224 PQJ262224:PQK262224 QAF262224:QAG262224 QKB262224:QKC262224 QTX262224:QTY262224 RDT262224:RDU262224 RNP262224:RNQ262224 RXL262224:RXM262224 SHH262224:SHI262224 SRD262224:SRE262224 TAZ262224:TBA262224 TKV262224:TKW262224 TUR262224:TUS262224 UEN262224:UEO262224 UOJ262224:UOK262224 UYF262224:UYG262224 VIB262224:VIC262224 VRX262224:VRY262224 WBT262224:WBU262224 WLP262224:WLQ262224 WVL262224:WVM262224 D327760:E327760 IZ327760:JA327760 SV327760:SW327760 ACR327760:ACS327760 AMN327760:AMO327760 AWJ327760:AWK327760 BGF327760:BGG327760 BQB327760:BQC327760 BZX327760:BZY327760 CJT327760:CJU327760 CTP327760:CTQ327760 DDL327760:DDM327760 DNH327760:DNI327760 DXD327760:DXE327760 EGZ327760:EHA327760 EQV327760:EQW327760 FAR327760:FAS327760 FKN327760:FKO327760 FUJ327760:FUK327760 GEF327760:GEG327760 GOB327760:GOC327760 GXX327760:GXY327760 HHT327760:HHU327760 HRP327760:HRQ327760 IBL327760:IBM327760 ILH327760:ILI327760 IVD327760:IVE327760 JEZ327760:JFA327760 JOV327760:JOW327760 JYR327760:JYS327760 KIN327760:KIO327760 KSJ327760:KSK327760 LCF327760:LCG327760 LMB327760:LMC327760 LVX327760:LVY327760 MFT327760:MFU327760 MPP327760:MPQ327760 MZL327760:MZM327760 NJH327760:NJI327760 NTD327760:NTE327760 OCZ327760:ODA327760 OMV327760:OMW327760 OWR327760:OWS327760 PGN327760:PGO327760 PQJ327760:PQK327760 QAF327760:QAG327760 QKB327760:QKC327760 QTX327760:QTY327760 RDT327760:RDU327760 RNP327760:RNQ327760 RXL327760:RXM327760 SHH327760:SHI327760 SRD327760:SRE327760 TAZ327760:TBA327760 TKV327760:TKW327760 TUR327760:TUS327760 UEN327760:UEO327760 UOJ327760:UOK327760 UYF327760:UYG327760 VIB327760:VIC327760 VRX327760:VRY327760 WBT327760:WBU327760 WLP327760:WLQ327760 WVL327760:WVM327760 D393296:E393296 IZ393296:JA393296 SV393296:SW393296 ACR393296:ACS393296 AMN393296:AMO393296 AWJ393296:AWK393296 BGF393296:BGG393296 BQB393296:BQC393296 BZX393296:BZY393296 CJT393296:CJU393296 CTP393296:CTQ393296 DDL393296:DDM393296 DNH393296:DNI393296 DXD393296:DXE393296 EGZ393296:EHA393296 EQV393296:EQW393296 FAR393296:FAS393296 FKN393296:FKO393296 FUJ393296:FUK393296 GEF393296:GEG393296 GOB393296:GOC393296 GXX393296:GXY393296 HHT393296:HHU393296 HRP393296:HRQ393296 IBL393296:IBM393296 ILH393296:ILI393296 IVD393296:IVE393296 JEZ393296:JFA393296 JOV393296:JOW393296 JYR393296:JYS393296 KIN393296:KIO393296 KSJ393296:KSK393296 LCF393296:LCG393296 LMB393296:LMC393296 LVX393296:LVY393296 MFT393296:MFU393296 MPP393296:MPQ393296 MZL393296:MZM393296 NJH393296:NJI393296 NTD393296:NTE393296 OCZ393296:ODA393296 OMV393296:OMW393296 OWR393296:OWS393296 PGN393296:PGO393296 PQJ393296:PQK393296 QAF393296:QAG393296 QKB393296:QKC393296 QTX393296:QTY393296 RDT393296:RDU393296 RNP393296:RNQ393296 RXL393296:RXM393296 SHH393296:SHI393296 SRD393296:SRE393296 TAZ393296:TBA393296 TKV393296:TKW393296 TUR393296:TUS393296 UEN393296:UEO393296 UOJ393296:UOK393296 UYF393296:UYG393296 VIB393296:VIC393296 VRX393296:VRY393296 WBT393296:WBU393296 WLP393296:WLQ393296 WVL393296:WVM393296 D458832:E458832 IZ458832:JA458832 SV458832:SW458832 ACR458832:ACS458832 AMN458832:AMO458832 AWJ458832:AWK458832 BGF458832:BGG458832 BQB458832:BQC458832 BZX458832:BZY458832 CJT458832:CJU458832 CTP458832:CTQ458832 DDL458832:DDM458832 DNH458832:DNI458832 DXD458832:DXE458832 EGZ458832:EHA458832 EQV458832:EQW458832 FAR458832:FAS458832 FKN458832:FKO458832 FUJ458832:FUK458832 GEF458832:GEG458832 GOB458832:GOC458832 GXX458832:GXY458832 HHT458832:HHU458832 HRP458832:HRQ458832 IBL458832:IBM458832 ILH458832:ILI458832 IVD458832:IVE458832 JEZ458832:JFA458832 JOV458832:JOW458832 JYR458832:JYS458832 KIN458832:KIO458832 KSJ458832:KSK458832 LCF458832:LCG458832 LMB458832:LMC458832 LVX458832:LVY458832 MFT458832:MFU458832 MPP458832:MPQ458832 MZL458832:MZM458832 NJH458832:NJI458832 NTD458832:NTE458832 OCZ458832:ODA458832 OMV458832:OMW458832 OWR458832:OWS458832 PGN458832:PGO458832 PQJ458832:PQK458832 QAF458832:QAG458832 QKB458832:QKC458832 QTX458832:QTY458832 RDT458832:RDU458832 RNP458832:RNQ458832 RXL458832:RXM458832 SHH458832:SHI458832 SRD458832:SRE458832 TAZ458832:TBA458832 TKV458832:TKW458832 TUR458832:TUS458832 UEN458832:UEO458832 UOJ458832:UOK458832 UYF458832:UYG458832 VIB458832:VIC458832 VRX458832:VRY458832 WBT458832:WBU458832 WLP458832:WLQ458832 WVL458832:WVM458832 D524368:E524368 IZ524368:JA524368 SV524368:SW524368 ACR524368:ACS524368 AMN524368:AMO524368 AWJ524368:AWK524368 BGF524368:BGG524368 BQB524368:BQC524368 BZX524368:BZY524368 CJT524368:CJU524368 CTP524368:CTQ524368 DDL524368:DDM524368 DNH524368:DNI524368 DXD524368:DXE524368 EGZ524368:EHA524368 EQV524368:EQW524368 FAR524368:FAS524368 FKN524368:FKO524368 FUJ524368:FUK524368 GEF524368:GEG524368 GOB524368:GOC524368 GXX524368:GXY524368 HHT524368:HHU524368 HRP524368:HRQ524368 IBL524368:IBM524368 ILH524368:ILI524368 IVD524368:IVE524368 JEZ524368:JFA524368 JOV524368:JOW524368 JYR524368:JYS524368 KIN524368:KIO524368 KSJ524368:KSK524368 LCF524368:LCG524368 LMB524368:LMC524368 LVX524368:LVY524368 MFT524368:MFU524368 MPP524368:MPQ524368 MZL524368:MZM524368 NJH524368:NJI524368 NTD524368:NTE524368 OCZ524368:ODA524368 OMV524368:OMW524368 OWR524368:OWS524368 PGN524368:PGO524368 PQJ524368:PQK524368 QAF524368:QAG524368 QKB524368:QKC524368 QTX524368:QTY524368 RDT524368:RDU524368 RNP524368:RNQ524368 RXL524368:RXM524368 SHH524368:SHI524368 SRD524368:SRE524368 TAZ524368:TBA524368 TKV524368:TKW524368 TUR524368:TUS524368 UEN524368:UEO524368 UOJ524368:UOK524368 UYF524368:UYG524368 VIB524368:VIC524368 VRX524368:VRY524368 WBT524368:WBU524368 WLP524368:WLQ524368 WVL524368:WVM524368 D589904:E589904 IZ589904:JA589904 SV589904:SW589904 ACR589904:ACS589904 AMN589904:AMO589904 AWJ589904:AWK589904 BGF589904:BGG589904 BQB589904:BQC589904 BZX589904:BZY589904 CJT589904:CJU589904 CTP589904:CTQ589904 DDL589904:DDM589904 DNH589904:DNI589904 DXD589904:DXE589904 EGZ589904:EHA589904 EQV589904:EQW589904 FAR589904:FAS589904 FKN589904:FKO589904 FUJ589904:FUK589904 GEF589904:GEG589904 GOB589904:GOC589904 GXX589904:GXY589904 HHT589904:HHU589904 HRP589904:HRQ589904 IBL589904:IBM589904 ILH589904:ILI589904 IVD589904:IVE589904 JEZ589904:JFA589904 JOV589904:JOW589904 JYR589904:JYS589904 KIN589904:KIO589904 KSJ589904:KSK589904 LCF589904:LCG589904 LMB589904:LMC589904 LVX589904:LVY589904 MFT589904:MFU589904 MPP589904:MPQ589904 MZL589904:MZM589904 NJH589904:NJI589904 NTD589904:NTE589904 OCZ589904:ODA589904 OMV589904:OMW589904 OWR589904:OWS589904 PGN589904:PGO589904 PQJ589904:PQK589904 QAF589904:QAG589904 QKB589904:QKC589904 QTX589904:QTY589904 RDT589904:RDU589904 RNP589904:RNQ589904 RXL589904:RXM589904 SHH589904:SHI589904 SRD589904:SRE589904 TAZ589904:TBA589904 TKV589904:TKW589904 TUR589904:TUS589904 UEN589904:UEO589904 UOJ589904:UOK589904 UYF589904:UYG589904 VIB589904:VIC589904 VRX589904:VRY589904 WBT589904:WBU589904 WLP589904:WLQ589904 WVL589904:WVM589904 D655440:E655440 IZ655440:JA655440 SV655440:SW655440 ACR655440:ACS655440 AMN655440:AMO655440 AWJ655440:AWK655440 BGF655440:BGG655440 BQB655440:BQC655440 BZX655440:BZY655440 CJT655440:CJU655440 CTP655440:CTQ655440 DDL655440:DDM655440 DNH655440:DNI655440 DXD655440:DXE655440 EGZ655440:EHA655440 EQV655440:EQW655440 FAR655440:FAS655440 FKN655440:FKO655440 FUJ655440:FUK655440 GEF655440:GEG655440 GOB655440:GOC655440 GXX655440:GXY655440 HHT655440:HHU655440 HRP655440:HRQ655440 IBL655440:IBM655440 ILH655440:ILI655440 IVD655440:IVE655440 JEZ655440:JFA655440 JOV655440:JOW655440 JYR655440:JYS655440 KIN655440:KIO655440 KSJ655440:KSK655440 LCF655440:LCG655440 LMB655440:LMC655440 LVX655440:LVY655440 MFT655440:MFU655440 MPP655440:MPQ655440 MZL655440:MZM655440 NJH655440:NJI655440 NTD655440:NTE655440 OCZ655440:ODA655440 OMV655440:OMW655440 OWR655440:OWS655440 PGN655440:PGO655440 PQJ655440:PQK655440 QAF655440:QAG655440 QKB655440:QKC655440 QTX655440:QTY655440 RDT655440:RDU655440 RNP655440:RNQ655440 RXL655440:RXM655440 SHH655440:SHI655440 SRD655440:SRE655440 TAZ655440:TBA655440 TKV655440:TKW655440 TUR655440:TUS655440 UEN655440:UEO655440 UOJ655440:UOK655440 UYF655440:UYG655440 VIB655440:VIC655440 VRX655440:VRY655440 WBT655440:WBU655440 WLP655440:WLQ655440 WVL655440:WVM655440 D720976:E720976 IZ720976:JA720976 SV720976:SW720976 ACR720976:ACS720976 AMN720976:AMO720976 AWJ720976:AWK720976 BGF720976:BGG720976 BQB720976:BQC720976 BZX720976:BZY720976 CJT720976:CJU720976 CTP720976:CTQ720976 DDL720976:DDM720976 DNH720976:DNI720976 DXD720976:DXE720976 EGZ720976:EHA720976 EQV720976:EQW720976 FAR720976:FAS720976 FKN720976:FKO720976 FUJ720976:FUK720976 GEF720976:GEG720976 GOB720976:GOC720976 GXX720976:GXY720976 HHT720976:HHU720976 HRP720976:HRQ720976 IBL720976:IBM720976 ILH720976:ILI720976 IVD720976:IVE720976 JEZ720976:JFA720976 JOV720976:JOW720976 JYR720976:JYS720976 KIN720976:KIO720976 KSJ720976:KSK720976 LCF720976:LCG720976 LMB720976:LMC720976 LVX720976:LVY720976 MFT720976:MFU720976 MPP720976:MPQ720976 MZL720976:MZM720976 NJH720976:NJI720976 NTD720976:NTE720976 OCZ720976:ODA720976 OMV720976:OMW720976 OWR720976:OWS720976 PGN720976:PGO720976 PQJ720976:PQK720976 QAF720976:QAG720976 QKB720976:QKC720976 QTX720976:QTY720976 RDT720976:RDU720976 RNP720976:RNQ720976 RXL720976:RXM720976 SHH720976:SHI720976 SRD720976:SRE720976 TAZ720976:TBA720976 TKV720976:TKW720976 TUR720976:TUS720976 UEN720976:UEO720976 UOJ720976:UOK720976 UYF720976:UYG720976 VIB720976:VIC720976 VRX720976:VRY720976 WBT720976:WBU720976 WLP720976:WLQ720976 WVL720976:WVM720976 D786512:E786512 IZ786512:JA786512 SV786512:SW786512 ACR786512:ACS786512 AMN786512:AMO786512 AWJ786512:AWK786512 BGF786512:BGG786512 BQB786512:BQC786512 BZX786512:BZY786512 CJT786512:CJU786512 CTP786512:CTQ786512 DDL786512:DDM786512 DNH786512:DNI786512 DXD786512:DXE786512 EGZ786512:EHA786512 EQV786512:EQW786512 FAR786512:FAS786512 FKN786512:FKO786512 FUJ786512:FUK786512 GEF786512:GEG786512 GOB786512:GOC786512 GXX786512:GXY786512 HHT786512:HHU786512 HRP786512:HRQ786512 IBL786512:IBM786512 ILH786512:ILI786512 IVD786512:IVE786512 JEZ786512:JFA786512 JOV786512:JOW786512 JYR786512:JYS786512 KIN786512:KIO786512 KSJ786512:KSK786512 LCF786512:LCG786512 LMB786512:LMC786512 LVX786512:LVY786512 MFT786512:MFU786512 MPP786512:MPQ786512 MZL786512:MZM786512 NJH786512:NJI786512 NTD786512:NTE786512 OCZ786512:ODA786512 OMV786512:OMW786512 OWR786512:OWS786512 PGN786512:PGO786512 PQJ786512:PQK786512 QAF786512:QAG786512 QKB786512:QKC786512 QTX786512:QTY786512 RDT786512:RDU786512 RNP786512:RNQ786512 RXL786512:RXM786512 SHH786512:SHI786512 SRD786512:SRE786512 TAZ786512:TBA786512 TKV786512:TKW786512 TUR786512:TUS786512 UEN786512:UEO786512 UOJ786512:UOK786512 UYF786512:UYG786512 VIB786512:VIC786512 VRX786512:VRY786512 WBT786512:WBU786512 WLP786512:WLQ786512 WVL786512:WVM786512 D852048:E852048 IZ852048:JA852048 SV852048:SW852048 ACR852048:ACS852048 AMN852048:AMO852048 AWJ852048:AWK852048 BGF852048:BGG852048 BQB852048:BQC852048 BZX852048:BZY852048 CJT852048:CJU852048 CTP852048:CTQ852048 DDL852048:DDM852048 DNH852048:DNI852048 DXD852048:DXE852048 EGZ852048:EHA852048 EQV852048:EQW852048 FAR852048:FAS852048 FKN852048:FKO852048 FUJ852048:FUK852048 GEF852048:GEG852048 GOB852048:GOC852048 GXX852048:GXY852048 HHT852048:HHU852048 HRP852048:HRQ852048 IBL852048:IBM852048 ILH852048:ILI852048 IVD852048:IVE852048 JEZ852048:JFA852048 JOV852048:JOW852048 JYR852048:JYS852048 KIN852048:KIO852048 KSJ852048:KSK852048 LCF852048:LCG852048 LMB852048:LMC852048 LVX852048:LVY852048 MFT852048:MFU852048 MPP852048:MPQ852048 MZL852048:MZM852048 NJH852048:NJI852048 NTD852048:NTE852048 OCZ852048:ODA852048 OMV852048:OMW852048 OWR852048:OWS852048 PGN852048:PGO852048 PQJ852048:PQK852048 QAF852048:QAG852048 QKB852048:QKC852048 QTX852048:QTY852048 RDT852048:RDU852048 RNP852048:RNQ852048 RXL852048:RXM852048 SHH852048:SHI852048 SRD852048:SRE852048 TAZ852048:TBA852048 TKV852048:TKW852048 TUR852048:TUS852048 UEN852048:UEO852048 UOJ852048:UOK852048 UYF852048:UYG852048 VIB852048:VIC852048 VRX852048:VRY852048 WBT852048:WBU852048 WLP852048:WLQ852048 WVL852048:WVM852048 D917584:E917584 IZ917584:JA917584 SV917584:SW917584 ACR917584:ACS917584 AMN917584:AMO917584 AWJ917584:AWK917584 BGF917584:BGG917584 BQB917584:BQC917584 BZX917584:BZY917584 CJT917584:CJU917584 CTP917584:CTQ917584 DDL917584:DDM917584 DNH917584:DNI917584 DXD917584:DXE917584 EGZ917584:EHA917584 EQV917584:EQW917584 FAR917584:FAS917584 FKN917584:FKO917584 FUJ917584:FUK917584 GEF917584:GEG917584 GOB917584:GOC917584 GXX917584:GXY917584 HHT917584:HHU917584 HRP917584:HRQ917584 IBL917584:IBM917584 ILH917584:ILI917584 IVD917584:IVE917584 JEZ917584:JFA917584 JOV917584:JOW917584 JYR917584:JYS917584 KIN917584:KIO917584 KSJ917584:KSK917584 LCF917584:LCG917584 LMB917584:LMC917584 LVX917584:LVY917584 MFT917584:MFU917584 MPP917584:MPQ917584 MZL917584:MZM917584 NJH917584:NJI917584 NTD917584:NTE917584 OCZ917584:ODA917584 OMV917584:OMW917584 OWR917584:OWS917584 PGN917584:PGO917584 PQJ917584:PQK917584 QAF917584:QAG917584 QKB917584:QKC917584 QTX917584:QTY917584 RDT917584:RDU917584 RNP917584:RNQ917584 RXL917584:RXM917584 SHH917584:SHI917584 SRD917584:SRE917584 TAZ917584:TBA917584 TKV917584:TKW917584 TUR917584:TUS917584 UEN917584:UEO917584 UOJ917584:UOK917584 UYF917584:UYG917584 VIB917584:VIC917584 VRX917584:VRY917584 WBT917584:WBU917584 WLP917584:WLQ917584 WVL917584:WVM917584 D983120:E983120 IZ983120:JA983120 SV983120:SW983120 ACR983120:ACS983120 AMN983120:AMO983120 AWJ983120:AWK983120 BGF983120:BGG983120 BQB983120:BQC983120 BZX983120:BZY983120 CJT983120:CJU983120 CTP983120:CTQ983120 DDL983120:DDM983120 DNH983120:DNI983120 DXD983120:DXE983120 EGZ983120:EHA983120 EQV983120:EQW983120 FAR983120:FAS983120 FKN983120:FKO983120 FUJ983120:FUK983120 GEF983120:GEG983120 GOB983120:GOC983120 GXX983120:GXY983120 HHT983120:HHU983120 HRP983120:HRQ983120 IBL983120:IBM983120 ILH983120:ILI983120 IVD983120:IVE983120 JEZ983120:JFA983120 JOV983120:JOW983120 JYR983120:JYS983120 KIN983120:KIO983120 KSJ983120:KSK983120 LCF983120:LCG983120 LMB983120:LMC983120 LVX983120:LVY983120 MFT983120:MFU983120 MPP983120:MPQ983120 MZL983120:MZM983120 NJH983120:NJI983120 NTD983120:NTE983120 OCZ983120:ODA983120 OMV983120:OMW983120 OWR983120:OWS983120 PGN983120:PGO983120 PQJ983120:PQK983120 QAF983120:QAG983120 QKB983120:QKC983120 QTX983120:QTY983120 RDT983120:RDU983120 RNP983120:RNQ983120 RXL983120:RXM983120 SHH983120:SHI983120 SRD983120:SRE983120 TAZ983120:TBA983120 TKV983120:TKW983120 TUR983120:TUS983120 UEN983120:UEO983120 UOJ983120:UOK983120 UYF983120:UYG983120 VIB983120:VIC983120 VRX983120:VRY983120 WBT983120:WBU983120 WLP983120:WLQ983120 WVL983120:WVM983120 D84:E84 IZ84:JA84 SV84:SW84 ACR84:ACS84 AMN84:AMO84 AWJ84:AWK84 BGF84:BGG84 BQB84:BQC84 BZX84:BZY84 CJT84:CJU84 CTP84:CTQ84 DDL84:DDM84 DNH84:DNI84 DXD84:DXE84 EGZ84:EHA84 EQV84:EQW84 FAR84:FAS84 FKN84:FKO84 FUJ84:FUK84 GEF84:GEG84 GOB84:GOC84 GXX84:GXY84 HHT84:HHU84 HRP84:HRQ84 IBL84:IBM84 ILH84:ILI84 IVD84:IVE84 JEZ84:JFA84 JOV84:JOW84 JYR84:JYS84 KIN84:KIO84 KSJ84:KSK84 LCF84:LCG84 LMB84:LMC84 LVX84:LVY84 MFT84:MFU84 MPP84:MPQ84 MZL84:MZM84 NJH84:NJI84 NTD84:NTE84 OCZ84:ODA84 OMV84:OMW84 OWR84:OWS84 PGN84:PGO84 PQJ84:PQK84 QAF84:QAG84 QKB84:QKC84 QTX84:QTY84 RDT84:RDU84 RNP84:RNQ84 RXL84:RXM84 SHH84:SHI84 SRD84:SRE84 TAZ84:TBA84 TKV84:TKW84 TUR84:TUS84 UEN84:UEO84 UOJ84:UOK84 UYF84:UYG84 VIB84:VIC84 VRX84:VRY84 WBT84:WBU84 WLP84:WLQ84 WVL84:WVM84 D65620:E65620 IZ65620:JA65620 SV65620:SW65620 ACR65620:ACS65620 AMN65620:AMO65620 AWJ65620:AWK65620 BGF65620:BGG65620 BQB65620:BQC65620 BZX65620:BZY65620 CJT65620:CJU65620 CTP65620:CTQ65620 DDL65620:DDM65620 DNH65620:DNI65620 DXD65620:DXE65620 EGZ65620:EHA65620 EQV65620:EQW65620 FAR65620:FAS65620 FKN65620:FKO65620 FUJ65620:FUK65620 GEF65620:GEG65620 GOB65620:GOC65620 GXX65620:GXY65620 HHT65620:HHU65620 HRP65620:HRQ65620 IBL65620:IBM65620 ILH65620:ILI65620 IVD65620:IVE65620 JEZ65620:JFA65620 JOV65620:JOW65620 JYR65620:JYS65620 KIN65620:KIO65620 KSJ65620:KSK65620 LCF65620:LCG65620 LMB65620:LMC65620 LVX65620:LVY65620 MFT65620:MFU65620 MPP65620:MPQ65620 MZL65620:MZM65620 NJH65620:NJI65620 NTD65620:NTE65620 OCZ65620:ODA65620 OMV65620:OMW65620 OWR65620:OWS65620 PGN65620:PGO65620 PQJ65620:PQK65620 QAF65620:QAG65620 QKB65620:QKC65620 QTX65620:QTY65620 RDT65620:RDU65620 RNP65620:RNQ65620 RXL65620:RXM65620 SHH65620:SHI65620 SRD65620:SRE65620 TAZ65620:TBA65620 TKV65620:TKW65620 TUR65620:TUS65620 UEN65620:UEO65620 UOJ65620:UOK65620 UYF65620:UYG65620 VIB65620:VIC65620 VRX65620:VRY65620 WBT65620:WBU65620 WLP65620:WLQ65620 WVL65620:WVM65620 D131156:E131156 IZ131156:JA131156 SV131156:SW131156 ACR131156:ACS131156 AMN131156:AMO131156 AWJ131156:AWK131156 BGF131156:BGG131156 BQB131156:BQC131156 BZX131156:BZY131156 CJT131156:CJU131156 CTP131156:CTQ131156 DDL131156:DDM131156 DNH131156:DNI131156 DXD131156:DXE131156 EGZ131156:EHA131156 EQV131156:EQW131156 FAR131156:FAS131156 FKN131156:FKO131156 FUJ131156:FUK131156 GEF131156:GEG131156 GOB131156:GOC131156 GXX131156:GXY131156 HHT131156:HHU131156 HRP131156:HRQ131156 IBL131156:IBM131156 ILH131156:ILI131156 IVD131156:IVE131156 JEZ131156:JFA131156 JOV131156:JOW131156 JYR131156:JYS131156 KIN131156:KIO131156 KSJ131156:KSK131156 LCF131156:LCG131156 LMB131156:LMC131156 LVX131156:LVY131156 MFT131156:MFU131156 MPP131156:MPQ131156 MZL131156:MZM131156 NJH131156:NJI131156 NTD131156:NTE131156 OCZ131156:ODA131156 OMV131156:OMW131156 OWR131156:OWS131156 PGN131156:PGO131156 PQJ131156:PQK131156 QAF131156:QAG131156 QKB131156:QKC131156 QTX131156:QTY131156 RDT131156:RDU131156 RNP131156:RNQ131156 RXL131156:RXM131156 SHH131156:SHI131156 SRD131156:SRE131156 TAZ131156:TBA131156 TKV131156:TKW131156 TUR131156:TUS131156 UEN131156:UEO131156 UOJ131156:UOK131156 UYF131156:UYG131156 VIB131156:VIC131156 VRX131156:VRY131156 WBT131156:WBU131156 WLP131156:WLQ131156 WVL131156:WVM131156 D196692:E196692 IZ196692:JA196692 SV196692:SW196692 ACR196692:ACS196692 AMN196692:AMO196692 AWJ196692:AWK196692 BGF196692:BGG196692 BQB196692:BQC196692 BZX196692:BZY196692 CJT196692:CJU196692 CTP196692:CTQ196692 DDL196692:DDM196692 DNH196692:DNI196692 DXD196692:DXE196692 EGZ196692:EHA196692 EQV196692:EQW196692 FAR196692:FAS196692 FKN196692:FKO196692 FUJ196692:FUK196692 GEF196692:GEG196692 GOB196692:GOC196692 GXX196692:GXY196692 HHT196692:HHU196692 HRP196692:HRQ196692 IBL196692:IBM196692 ILH196692:ILI196692 IVD196692:IVE196692 JEZ196692:JFA196692 JOV196692:JOW196692 JYR196692:JYS196692 KIN196692:KIO196692 KSJ196692:KSK196692 LCF196692:LCG196692 LMB196692:LMC196692 LVX196692:LVY196692 MFT196692:MFU196692 MPP196692:MPQ196692 MZL196692:MZM196692 NJH196692:NJI196692 NTD196692:NTE196692 OCZ196692:ODA196692 OMV196692:OMW196692 OWR196692:OWS196692 PGN196692:PGO196692 PQJ196692:PQK196692 QAF196692:QAG196692 QKB196692:QKC196692 QTX196692:QTY196692 RDT196692:RDU196692 RNP196692:RNQ196692 RXL196692:RXM196692 SHH196692:SHI196692 SRD196692:SRE196692 TAZ196692:TBA196692 TKV196692:TKW196692 TUR196692:TUS196692 UEN196692:UEO196692 UOJ196692:UOK196692 UYF196692:UYG196692 VIB196692:VIC196692 VRX196692:VRY196692 WBT196692:WBU196692 WLP196692:WLQ196692 WVL196692:WVM196692 D262228:E262228 IZ262228:JA262228 SV262228:SW262228 ACR262228:ACS262228 AMN262228:AMO262228 AWJ262228:AWK262228 BGF262228:BGG262228 BQB262228:BQC262228 BZX262228:BZY262228 CJT262228:CJU262228 CTP262228:CTQ262228 DDL262228:DDM262228 DNH262228:DNI262228 DXD262228:DXE262228 EGZ262228:EHA262228 EQV262228:EQW262228 FAR262228:FAS262228 FKN262228:FKO262228 FUJ262228:FUK262228 GEF262228:GEG262228 GOB262228:GOC262228 GXX262228:GXY262228 HHT262228:HHU262228 HRP262228:HRQ262228 IBL262228:IBM262228 ILH262228:ILI262228 IVD262228:IVE262228 JEZ262228:JFA262228 JOV262228:JOW262228 JYR262228:JYS262228 KIN262228:KIO262228 KSJ262228:KSK262228 LCF262228:LCG262228 LMB262228:LMC262228 LVX262228:LVY262228 MFT262228:MFU262228 MPP262228:MPQ262228 MZL262228:MZM262228 NJH262228:NJI262228 NTD262228:NTE262228 OCZ262228:ODA262228 OMV262228:OMW262228 OWR262228:OWS262228 PGN262228:PGO262228 PQJ262228:PQK262228 QAF262228:QAG262228 QKB262228:QKC262228 QTX262228:QTY262228 RDT262228:RDU262228 RNP262228:RNQ262228 RXL262228:RXM262228 SHH262228:SHI262228 SRD262228:SRE262228 TAZ262228:TBA262228 TKV262228:TKW262228 TUR262228:TUS262228 UEN262228:UEO262228 UOJ262228:UOK262228 UYF262228:UYG262228 VIB262228:VIC262228 VRX262228:VRY262228 WBT262228:WBU262228 WLP262228:WLQ262228 WVL262228:WVM262228 D327764:E327764 IZ327764:JA327764 SV327764:SW327764 ACR327764:ACS327764 AMN327764:AMO327764 AWJ327764:AWK327764 BGF327764:BGG327764 BQB327764:BQC327764 BZX327764:BZY327764 CJT327764:CJU327764 CTP327764:CTQ327764 DDL327764:DDM327764 DNH327764:DNI327764 DXD327764:DXE327764 EGZ327764:EHA327764 EQV327764:EQW327764 FAR327764:FAS327764 FKN327764:FKO327764 FUJ327764:FUK327764 GEF327764:GEG327764 GOB327764:GOC327764 GXX327764:GXY327764 HHT327764:HHU327764 HRP327764:HRQ327764 IBL327764:IBM327764 ILH327764:ILI327764 IVD327764:IVE327764 JEZ327764:JFA327764 JOV327764:JOW327764 JYR327764:JYS327764 KIN327764:KIO327764 KSJ327764:KSK327764 LCF327764:LCG327764 LMB327764:LMC327764 LVX327764:LVY327764 MFT327764:MFU327764 MPP327764:MPQ327764 MZL327764:MZM327764 NJH327764:NJI327764 NTD327764:NTE327764 OCZ327764:ODA327764 OMV327764:OMW327764 OWR327764:OWS327764 PGN327764:PGO327764 PQJ327764:PQK327764 QAF327764:QAG327764 QKB327764:QKC327764 QTX327764:QTY327764 RDT327764:RDU327764 RNP327764:RNQ327764 RXL327764:RXM327764 SHH327764:SHI327764 SRD327764:SRE327764 TAZ327764:TBA327764 TKV327764:TKW327764 TUR327764:TUS327764 UEN327764:UEO327764 UOJ327764:UOK327764 UYF327764:UYG327764 VIB327764:VIC327764 VRX327764:VRY327764 WBT327764:WBU327764 WLP327764:WLQ327764 WVL327764:WVM327764 D393300:E393300 IZ393300:JA393300 SV393300:SW393300 ACR393300:ACS393300 AMN393300:AMO393300 AWJ393300:AWK393300 BGF393300:BGG393300 BQB393300:BQC393300 BZX393300:BZY393300 CJT393300:CJU393300 CTP393300:CTQ393300 DDL393300:DDM393300 DNH393300:DNI393300 DXD393300:DXE393300 EGZ393300:EHA393300 EQV393300:EQW393300 FAR393300:FAS393300 FKN393300:FKO393300 FUJ393300:FUK393300 GEF393300:GEG393300 GOB393300:GOC393300 GXX393300:GXY393300 HHT393300:HHU393300 HRP393300:HRQ393300 IBL393300:IBM393300 ILH393300:ILI393300 IVD393300:IVE393300 JEZ393300:JFA393300 JOV393300:JOW393300 JYR393300:JYS393300 KIN393300:KIO393300 KSJ393300:KSK393300 LCF393300:LCG393300 LMB393300:LMC393300 LVX393300:LVY393300 MFT393300:MFU393300 MPP393300:MPQ393300 MZL393300:MZM393300 NJH393300:NJI393300 NTD393300:NTE393300 OCZ393300:ODA393300 OMV393300:OMW393300 OWR393300:OWS393300 PGN393300:PGO393300 PQJ393300:PQK393300 QAF393300:QAG393300 QKB393300:QKC393300 QTX393300:QTY393300 RDT393300:RDU393300 RNP393300:RNQ393300 RXL393300:RXM393300 SHH393300:SHI393300 SRD393300:SRE393300 TAZ393300:TBA393300 TKV393300:TKW393300 TUR393300:TUS393300 UEN393300:UEO393300 UOJ393300:UOK393300 UYF393300:UYG393300 VIB393300:VIC393300 VRX393300:VRY393300 WBT393300:WBU393300 WLP393300:WLQ393300 WVL393300:WVM393300 D458836:E458836 IZ458836:JA458836 SV458836:SW458836 ACR458836:ACS458836 AMN458836:AMO458836 AWJ458836:AWK458836 BGF458836:BGG458836 BQB458836:BQC458836 BZX458836:BZY458836 CJT458836:CJU458836 CTP458836:CTQ458836 DDL458836:DDM458836 DNH458836:DNI458836 DXD458836:DXE458836 EGZ458836:EHA458836 EQV458836:EQW458836 FAR458836:FAS458836 FKN458836:FKO458836 FUJ458836:FUK458836 GEF458836:GEG458836 GOB458836:GOC458836 GXX458836:GXY458836 HHT458836:HHU458836 HRP458836:HRQ458836 IBL458836:IBM458836 ILH458836:ILI458836 IVD458836:IVE458836 JEZ458836:JFA458836 JOV458836:JOW458836 JYR458836:JYS458836 KIN458836:KIO458836 KSJ458836:KSK458836 LCF458836:LCG458836 LMB458836:LMC458836 LVX458836:LVY458836 MFT458836:MFU458836 MPP458836:MPQ458836 MZL458836:MZM458836 NJH458836:NJI458836 NTD458836:NTE458836 OCZ458836:ODA458836 OMV458836:OMW458836 OWR458836:OWS458836 PGN458836:PGO458836 PQJ458836:PQK458836 QAF458836:QAG458836 QKB458836:QKC458836 QTX458836:QTY458836 RDT458836:RDU458836 RNP458836:RNQ458836 RXL458836:RXM458836 SHH458836:SHI458836 SRD458836:SRE458836 TAZ458836:TBA458836 TKV458836:TKW458836 TUR458836:TUS458836 UEN458836:UEO458836 UOJ458836:UOK458836 UYF458836:UYG458836 VIB458836:VIC458836 VRX458836:VRY458836 WBT458836:WBU458836 WLP458836:WLQ458836 WVL458836:WVM458836 D524372:E524372 IZ524372:JA524372 SV524372:SW524372 ACR524372:ACS524372 AMN524372:AMO524372 AWJ524372:AWK524372 BGF524372:BGG524372 BQB524372:BQC524372 BZX524372:BZY524372 CJT524372:CJU524372 CTP524372:CTQ524372 DDL524372:DDM524372 DNH524372:DNI524372 DXD524372:DXE524372 EGZ524372:EHA524372 EQV524372:EQW524372 FAR524372:FAS524372 FKN524372:FKO524372 FUJ524372:FUK524372 GEF524372:GEG524372 GOB524372:GOC524372 GXX524372:GXY524372 HHT524372:HHU524372 HRP524372:HRQ524372 IBL524372:IBM524372 ILH524372:ILI524372 IVD524372:IVE524372 JEZ524372:JFA524372 JOV524372:JOW524372 JYR524372:JYS524372 KIN524372:KIO524372 KSJ524372:KSK524372 LCF524372:LCG524372 LMB524372:LMC524372 LVX524372:LVY524372 MFT524372:MFU524372 MPP524372:MPQ524372 MZL524372:MZM524372 NJH524372:NJI524372 NTD524372:NTE524372 OCZ524372:ODA524372 OMV524372:OMW524372 OWR524372:OWS524372 PGN524372:PGO524372 PQJ524372:PQK524372 QAF524372:QAG524372 QKB524372:QKC524372 QTX524372:QTY524372 RDT524372:RDU524372 RNP524372:RNQ524372 RXL524372:RXM524372 SHH524372:SHI524372 SRD524372:SRE524372 TAZ524372:TBA524372 TKV524372:TKW524372 TUR524372:TUS524372 UEN524372:UEO524372 UOJ524372:UOK524372 UYF524372:UYG524372 VIB524372:VIC524372 VRX524372:VRY524372 WBT524372:WBU524372 WLP524372:WLQ524372 WVL524372:WVM524372 D589908:E589908 IZ589908:JA589908 SV589908:SW589908 ACR589908:ACS589908 AMN589908:AMO589908 AWJ589908:AWK589908 BGF589908:BGG589908 BQB589908:BQC589908 BZX589908:BZY589908 CJT589908:CJU589908 CTP589908:CTQ589908 DDL589908:DDM589908 DNH589908:DNI589908 DXD589908:DXE589908 EGZ589908:EHA589908 EQV589908:EQW589908 FAR589908:FAS589908 FKN589908:FKO589908 FUJ589908:FUK589908 GEF589908:GEG589908 GOB589908:GOC589908 GXX589908:GXY589908 HHT589908:HHU589908 HRP589908:HRQ589908 IBL589908:IBM589908 ILH589908:ILI589908 IVD589908:IVE589908 JEZ589908:JFA589908 JOV589908:JOW589908 JYR589908:JYS589908 KIN589908:KIO589908 KSJ589908:KSK589908 LCF589908:LCG589908 LMB589908:LMC589908 LVX589908:LVY589908 MFT589908:MFU589908 MPP589908:MPQ589908 MZL589908:MZM589908 NJH589908:NJI589908 NTD589908:NTE589908 OCZ589908:ODA589908 OMV589908:OMW589908 OWR589908:OWS589908 PGN589908:PGO589908 PQJ589908:PQK589908 QAF589908:QAG589908 QKB589908:QKC589908 QTX589908:QTY589908 RDT589908:RDU589908 RNP589908:RNQ589908 RXL589908:RXM589908 SHH589908:SHI589908 SRD589908:SRE589908 TAZ589908:TBA589908 TKV589908:TKW589908 TUR589908:TUS589908 UEN589908:UEO589908 UOJ589908:UOK589908 UYF589908:UYG589908 VIB589908:VIC589908 VRX589908:VRY589908 WBT589908:WBU589908 WLP589908:WLQ589908 WVL589908:WVM589908 D655444:E655444 IZ655444:JA655444 SV655444:SW655444 ACR655444:ACS655444 AMN655444:AMO655444 AWJ655444:AWK655444 BGF655444:BGG655444 BQB655444:BQC655444 BZX655444:BZY655444 CJT655444:CJU655444 CTP655444:CTQ655444 DDL655444:DDM655444 DNH655444:DNI655444 DXD655444:DXE655444 EGZ655444:EHA655444 EQV655444:EQW655444 FAR655444:FAS655444 FKN655444:FKO655444 FUJ655444:FUK655444 GEF655444:GEG655444 GOB655444:GOC655444 GXX655444:GXY655444 HHT655444:HHU655444 HRP655444:HRQ655444 IBL655444:IBM655444 ILH655444:ILI655444 IVD655444:IVE655444 JEZ655444:JFA655444 JOV655444:JOW655444 JYR655444:JYS655444 KIN655444:KIO655444 KSJ655444:KSK655444 LCF655444:LCG655444 LMB655444:LMC655444 LVX655444:LVY655444 MFT655444:MFU655444 MPP655444:MPQ655444 MZL655444:MZM655444 NJH655444:NJI655444 NTD655444:NTE655444 OCZ655444:ODA655444 OMV655444:OMW655444 OWR655444:OWS655444 PGN655444:PGO655444 PQJ655444:PQK655444 QAF655444:QAG655444 QKB655444:QKC655444 QTX655444:QTY655444 RDT655444:RDU655444 RNP655444:RNQ655444 RXL655444:RXM655444 SHH655444:SHI655444 SRD655444:SRE655444 TAZ655444:TBA655444 TKV655444:TKW655444 TUR655444:TUS655444 UEN655444:UEO655444 UOJ655444:UOK655444 UYF655444:UYG655444 VIB655444:VIC655444 VRX655444:VRY655444 WBT655444:WBU655444 WLP655444:WLQ655444 WVL655444:WVM655444 D720980:E720980 IZ720980:JA720980 SV720980:SW720980 ACR720980:ACS720980 AMN720980:AMO720980 AWJ720980:AWK720980 BGF720980:BGG720980 BQB720980:BQC720980 BZX720980:BZY720980 CJT720980:CJU720980 CTP720980:CTQ720980 DDL720980:DDM720980 DNH720980:DNI720980 DXD720980:DXE720980 EGZ720980:EHA720980 EQV720980:EQW720980 FAR720980:FAS720980 FKN720980:FKO720980 FUJ720980:FUK720980 GEF720980:GEG720980 GOB720980:GOC720980 GXX720980:GXY720980 HHT720980:HHU720980 HRP720980:HRQ720980 IBL720980:IBM720980 ILH720980:ILI720980 IVD720980:IVE720980 JEZ720980:JFA720980 JOV720980:JOW720980 JYR720980:JYS720980 KIN720980:KIO720980 KSJ720980:KSK720980 LCF720980:LCG720980 LMB720980:LMC720980 LVX720980:LVY720980 MFT720980:MFU720980 MPP720980:MPQ720980 MZL720980:MZM720980 NJH720980:NJI720980 NTD720980:NTE720980 OCZ720980:ODA720980 OMV720980:OMW720980 OWR720980:OWS720980 PGN720980:PGO720980 PQJ720980:PQK720980 QAF720980:QAG720980 QKB720980:QKC720980 QTX720980:QTY720980 RDT720980:RDU720980 RNP720980:RNQ720980 RXL720980:RXM720980 SHH720980:SHI720980 SRD720980:SRE720980 TAZ720980:TBA720980 TKV720980:TKW720980 TUR720980:TUS720980 UEN720980:UEO720980 UOJ720980:UOK720980 UYF720980:UYG720980 VIB720980:VIC720980 VRX720980:VRY720980 WBT720980:WBU720980 WLP720980:WLQ720980 WVL720980:WVM720980 D786516:E786516 IZ786516:JA786516 SV786516:SW786516 ACR786516:ACS786516 AMN786516:AMO786516 AWJ786516:AWK786516 BGF786516:BGG786516 BQB786516:BQC786516 BZX786516:BZY786516 CJT786516:CJU786516 CTP786516:CTQ786516 DDL786516:DDM786516 DNH786516:DNI786516 DXD786516:DXE786516 EGZ786516:EHA786516 EQV786516:EQW786516 FAR786516:FAS786516 FKN786516:FKO786516 FUJ786516:FUK786516 GEF786516:GEG786516 GOB786516:GOC786516 GXX786516:GXY786516 HHT786516:HHU786516 HRP786516:HRQ786516 IBL786516:IBM786516 ILH786516:ILI786516 IVD786516:IVE786516 JEZ786516:JFA786516 JOV786516:JOW786516 JYR786516:JYS786516 KIN786516:KIO786516 KSJ786516:KSK786516 LCF786516:LCG786516 LMB786516:LMC786516 LVX786516:LVY786516 MFT786516:MFU786516 MPP786516:MPQ786516 MZL786516:MZM786516 NJH786516:NJI786516 NTD786516:NTE786516 OCZ786516:ODA786516 OMV786516:OMW786516 OWR786516:OWS786516 PGN786516:PGO786516 PQJ786516:PQK786516 QAF786516:QAG786516 QKB786516:QKC786516 QTX786516:QTY786516 RDT786516:RDU786516 RNP786516:RNQ786516 RXL786516:RXM786516 SHH786516:SHI786516 SRD786516:SRE786516 TAZ786516:TBA786516 TKV786516:TKW786516 TUR786516:TUS786516 UEN786516:UEO786516 UOJ786516:UOK786516 UYF786516:UYG786516 VIB786516:VIC786516 VRX786516:VRY786516 WBT786516:WBU786516 WLP786516:WLQ786516 WVL786516:WVM786516 D852052:E852052 IZ852052:JA852052 SV852052:SW852052 ACR852052:ACS852052 AMN852052:AMO852052 AWJ852052:AWK852052 BGF852052:BGG852052 BQB852052:BQC852052 BZX852052:BZY852052 CJT852052:CJU852052 CTP852052:CTQ852052 DDL852052:DDM852052 DNH852052:DNI852052 DXD852052:DXE852052 EGZ852052:EHA852052 EQV852052:EQW852052 FAR852052:FAS852052 FKN852052:FKO852052 FUJ852052:FUK852052 GEF852052:GEG852052 GOB852052:GOC852052 GXX852052:GXY852052 HHT852052:HHU852052 HRP852052:HRQ852052 IBL852052:IBM852052 ILH852052:ILI852052 IVD852052:IVE852052 JEZ852052:JFA852052 JOV852052:JOW852052 JYR852052:JYS852052 KIN852052:KIO852052 KSJ852052:KSK852052 LCF852052:LCG852052 LMB852052:LMC852052 LVX852052:LVY852052 MFT852052:MFU852052 MPP852052:MPQ852052 MZL852052:MZM852052 NJH852052:NJI852052 NTD852052:NTE852052 OCZ852052:ODA852052 OMV852052:OMW852052 OWR852052:OWS852052 PGN852052:PGO852052 PQJ852052:PQK852052 QAF852052:QAG852052 QKB852052:QKC852052 QTX852052:QTY852052 RDT852052:RDU852052 RNP852052:RNQ852052 RXL852052:RXM852052 SHH852052:SHI852052 SRD852052:SRE852052 TAZ852052:TBA852052 TKV852052:TKW852052 TUR852052:TUS852052 UEN852052:UEO852052 UOJ852052:UOK852052 UYF852052:UYG852052 VIB852052:VIC852052 VRX852052:VRY852052 WBT852052:WBU852052 WLP852052:WLQ852052 WVL852052:WVM852052 D917588:E917588 IZ917588:JA917588 SV917588:SW917588 ACR917588:ACS917588 AMN917588:AMO917588 AWJ917588:AWK917588 BGF917588:BGG917588 BQB917588:BQC917588 BZX917588:BZY917588 CJT917588:CJU917588 CTP917588:CTQ917588 DDL917588:DDM917588 DNH917588:DNI917588 DXD917588:DXE917588 EGZ917588:EHA917588 EQV917588:EQW917588 FAR917588:FAS917588 FKN917588:FKO917588 FUJ917588:FUK917588 GEF917588:GEG917588 GOB917588:GOC917588 GXX917588:GXY917588 HHT917588:HHU917588 HRP917588:HRQ917588 IBL917588:IBM917588 ILH917588:ILI917588 IVD917588:IVE917588 JEZ917588:JFA917588 JOV917588:JOW917588 JYR917588:JYS917588 KIN917588:KIO917588 KSJ917588:KSK917588 LCF917588:LCG917588 LMB917588:LMC917588 LVX917588:LVY917588 MFT917588:MFU917588 MPP917588:MPQ917588 MZL917588:MZM917588 NJH917588:NJI917588 NTD917588:NTE917588 OCZ917588:ODA917588 OMV917588:OMW917588 OWR917588:OWS917588 PGN917588:PGO917588 PQJ917588:PQK917588 QAF917588:QAG917588 QKB917588:QKC917588 QTX917588:QTY917588 RDT917588:RDU917588 RNP917588:RNQ917588 RXL917588:RXM917588 SHH917588:SHI917588 SRD917588:SRE917588 TAZ917588:TBA917588 TKV917588:TKW917588 TUR917588:TUS917588 UEN917588:UEO917588 UOJ917588:UOK917588 UYF917588:UYG917588 VIB917588:VIC917588 VRX917588:VRY917588 WBT917588:WBU917588 WLP917588:WLQ917588 WVL917588:WVM917588 D983124:E983124 IZ983124:JA983124 SV983124:SW983124 ACR983124:ACS983124 AMN983124:AMO983124 AWJ983124:AWK983124 BGF983124:BGG983124 BQB983124:BQC983124 BZX983124:BZY983124 CJT983124:CJU983124 CTP983124:CTQ983124 DDL983124:DDM983124 DNH983124:DNI983124 DXD983124:DXE983124 EGZ983124:EHA983124 EQV983124:EQW983124 FAR983124:FAS983124 FKN983124:FKO983124 FUJ983124:FUK983124 GEF983124:GEG983124 GOB983124:GOC983124 GXX983124:GXY983124 HHT983124:HHU983124 HRP983124:HRQ983124 IBL983124:IBM983124 ILH983124:ILI983124 IVD983124:IVE983124 JEZ983124:JFA983124 JOV983124:JOW983124 JYR983124:JYS983124 KIN983124:KIO983124 KSJ983124:KSK983124 LCF983124:LCG983124 LMB983124:LMC983124 LVX983124:LVY983124 MFT983124:MFU983124 MPP983124:MPQ983124 MZL983124:MZM983124 NJH983124:NJI983124 NTD983124:NTE983124 OCZ983124:ODA983124 OMV983124:OMW983124 OWR983124:OWS983124 PGN983124:PGO983124 PQJ983124:PQK983124 QAF983124:QAG983124 QKB983124:QKC983124 QTX983124:QTY983124 RDT983124:RDU983124 RNP983124:RNQ983124 RXL983124:RXM983124 SHH983124:SHI983124 SRD983124:SRE983124 TAZ983124:TBA983124 TKV983124:TKW983124 TUR983124:TUS983124 UEN983124:UEO983124 UOJ983124:UOK983124 UYF983124:UYG983124 VIB983124:VIC983124 VRX983124:VRY983124 WBT983124:WBU983124 WLP983124:WLQ983124 WVL983124:WVM983124 D104:E104 IZ104:JA104 SV104:SW104 ACR104:ACS104 AMN104:AMO104 AWJ104:AWK104 BGF104:BGG104 BQB104:BQC104 BZX104:BZY104 CJT104:CJU104 CTP104:CTQ104 DDL104:DDM104 DNH104:DNI104 DXD104:DXE104 EGZ104:EHA104 EQV104:EQW104 FAR104:FAS104 FKN104:FKO104 FUJ104:FUK104 GEF104:GEG104 GOB104:GOC104 GXX104:GXY104 HHT104:HHU104 HRP104:HRQ104 IBL104:IBM104 ILH104:ILI104 IVD104:IVE104 JEZ104:JFA104 JOV104:JOW104 JYR104:JYS104 KIN104:KIO104 KSJ104:KSK104 LCF104:LCG104 LMB104:LMC104 LVX104:LVY104 MFT104:MFU104 MPP104:MPQ104 MZL104:MZM104 NJH104:NJI104 NTD104:NTE104 OCZ104:ODA104 OMV104:OMW104 OWR104:OWS104 PGN104:PGO104 PQJ104:PQK104 QAF104:QAG104 QKB104:QKC104 QTX104:QTY104 RDT104:RDU104 RNP104:RNQ104 RXL104:RXM104 SHH104:SHI104 SRD104:SRE104 TAZ104:TBA104 TKV104:TKW104 TUR104:TUS104 UEN104:UEO104 UOJ104:UOK104 UYF104:UYG104 VIB104:VIC104 VRX104:VRY104 WBT104:WBU104 WLP104:WLQ104 WVL104:WVM104 D65640:E65640 IZ65640:JA65640 SV65640:SW65640 ACR65640:ACS65640 AMN65640:AMO65640 AWJ65640:AWK65640 BGF65640:BGG65640 BQB65640:BQC65640 BZX65640:BZY65640 CJT65640:CJU65640 CTP65640:CTQ65640 DDL65640:DDM65640 DNH65640:DNI65640 DXD65640:DXE65640 EGZ65640:EHA65640 EQV65640:EQW65640 FAR65640:FAS65640 FKN65640:FKO65640 FUJ65640:FUK65640 GEF65640:GEG65640 GOB65640:GOC65640 GXX65640:GXY65640 HHT65640:HHU65640 HRP65640:HRQ65640 IBL65640:IBM65640 ILH65640:ILI65640 IVD65640:IVE65640 JEZ65640:JFA65640 JOV65640:JOW65640 JYR65640:JYS65640 KIN65640:KIO65640 KSJ65640:KSK65640 LCF65640:LCG65640 LMB65640:LMC65640 LVX65640:LVY65640 MFT65640:MFU65640 MPP65640:MPQ65640 MZL65640:MZM65640 NJH65640:NJI65640 NTD65640:NTE65640 OCZ65640:ODA65640 OMV65640:OMW65640 OWR65640:OWS65640 PGN65640:PGO65640 PQJ65640:PQK65640 QAF65640:QAG65640 QKB65640:QKC65640 QTX65640:QTY65640 RDT65640:RDU65640 RNP65640:RNQ65640 RXL65640:RXM65640 SHH65640:SHI65640 SRD65640:SRE65640 TAZ65640:TBA65640 TKV65640:TKW65640 TUR65640:TUS65640 UEN65640:UEO65640 UOJ65640:UOK65640 UYF65640:UYG65640 VIB65640:VIC65640 VRX65640:VRY65640 WBT65640:WBU65640 WLP65640:WLQ65640 WVL65640:WVM65640 D131176:E131176 IZ131176:JA131176 SV131176:SW131176 ACR131176:ACS131176 AMN131176:AMO131176 AWJ131176:AWK131176 BGF131176:BGG131176 BQB131176:BQC131176 BZX131176:BZY131176 CJT131176:CJU131176 CTP131176:CTQ131176 DDL131176:DDM131176 DNH131176:DNI131176 DXD131176:DXE131176 EGZ131176:EHA131176 EQV131176:EQW131176 FAR131176:FAS131176 FKN131176:FKO131176 FUJ131176:FUK131176 GEF131176:GEG131176 GOB131176:GOC131176 GXX131176:GXY131176 HHT131176:HHU131176 HRP131176:HRQ131176 IBL131176:IBM131176 ILH131176:ILI131176 IVD131176:IVE131176 JEZ131176:JFA131176 JOV131176:JOW131176 JYR131176:JYS131176 KIN131176:KIO131176 KSJ131176:KSK131176 LCF131176:LCG131176 LMB131176:LMC131176 LVX131176:LVY131176 MFT131176:MFU131176 MPP131176:MPQ131176 MZL131176:MZM131176 NJH131176:NJI131176 NTD131176:NTE131176 OCZ131176:ODA131176 OMV131176:OMW131176 OWR131176:OWS131176 PGN131176:PGO131176 PQJ131176:PQK131176 QAF131176:QAG131176 QKB131176:QKC131176 QTX131176:QTY131176 RDT131176:RDU131176 RNP131176:RNQ131176 RXL131176:RXM131176 SHH131176:SHI131176 SRD131176:SRE131176 TAZ131176:TBA131176 TKV131176:TKW131176 TUR131176:TUS131176 UEN131176:UEO131176 UOJ131176:UOK131176 UYF131176:UYG131176 VIB131176:VIC131176 VRX131176:VRY131176 WBT131176:WBU131176 WLP131176:WLQ131176 WVL131176:WVM131176 D196712:E196712 IZ196712:JA196712 SV196712:SW196712 ACR196712:ACS196712 AMN196712:AMO196712 AWJ196712:AWK196712 BGF196712:BGG196712 BQB196712:BQC196712 BZX196712:BZY196712 CJT196712:CJU196712 CTP196712:CTQ196712 DDL196712:DDM196712 DNH196712:DNI196712 DXD196712:DXE196712 EGZ196712:EHA196712 EQV196712:EQW196712 FAR196712:FAS196712 FKN196712:FKO196712 FUJ196712:FUK196712 GEF196712:GEG196712 GOB196712:GOC196712 GXX196712:GXY196712 HHT196712:HHU196712 HRP196712:HRQ196712 IBL196712:IBM196712 ILH196712:ILI196712 IVD196712:IVE196712 JEZ196712:JFA196712 JOV196712:JOW196712 JYR196712:JYS196712 KIN196712:KIO196712 KSJ196712:KSK196712 LCF196712:LCG196712 LMB196712:LMC196712 LVX196712:LVY196712 MFT196712:MFU196712 MPP196712:MPQ196712 MZL196712:MZM196712 NJH196712:NJI196712 NTD196712:NTE196712 OCZ196712:ODA196712 OMV196712:OMW196712 OWR196712:OWS196712 PGN196712:PGO196712 PQJ196712:PQK196712 QAF196712:QAG196712 QKB196712:QKC196712 QTX196712:QTY196712 RDT196712:RDU196712 RNP196712:RNQ196712 RXL196712:RXM196712 SHH196712:SHI196712 SRD196712:SRE196712 TAZ196712:TBA196712 TKV196712:TKW196712 TUR196712:TUS196712 UEN196712:UEO196712 UOJ196712:UOK196712 UYF196712:UYG196712 VIB196712:VIC196712 VRX196712:VRY196712 WBT196712:WBU196712 WLP196712:WLQ196712 WVL196712:WVM196712 D262248:E262248 IZ262248:JA262248 SV262248:SW262248 ACR262248:ACS262248 AMN262248:AMO262248 AWJ262248:AWK262248 BGF262248:BGG262248 BQB262248:BQC262248 BZX262248:BZY262248 CJT262248:CJU262248 CTP262248:CTQ262248 DDL262248:DDM262248 DNH262248:DNI262248 DXD262248:DXE262248 EGZ262248:EHA262248 EQV262248:EQW262248 FAR262248:FAS262248 FKN262248:FKO262248 FUJ262248:FUK262248 GEF262248:GEG262248 GOB262248:GOC262248 GXX262248:GXY262248 HHT262248:HHU262248 HRP262248:HRQ262248 IBL262248:IBM262248 ILH262248:ILI262248 IVD262248:IVE262248 JEZ262248:JFA262248 JOV262248:JOW262248 JYR262248:JYS262248 KIN262248:KIO262248 KSJ262248:KSK262248 LCF262248:LCG262248 LMB262248:LMC262248 LVX262248:LVY262248 MFT262248:MFU262248 MPP262248:MPQ262248 MZL262248:MZM262248 NJH262248:NJI262248 NTD262248:NTE262248 OCZ262248:ODA262248 OMV262248:OMW262248 OWR262248:OWS262248 PGN262248:PGO262248 PQJ262248:PQK262248 QAF262248:QAG262248 QKB262248:QKC262248 QTX262248:QTY262248 RDT262248:RDU262248 RNP262248:RNQ262248 RXL262248:RXM262248 SHH262248:SHI262248 SRD262248:SRE262248 TAZ262248:TBA262248 TKV262248:TKW262248 TUR262248:TUS262248 UEN262248:UEO262248 UOJ262248:UOK262248 UYF262248:UYG262248 VIB262248:VIC262248 VRX262248:VRY262248 WBT262248:WBU262248 WLP262248:WLQ262248 WVL262248:WVM262248 D327784:E327784 IZ327784:JA327784 SV327784:SW327784 ACR327784:ACS327784 AMN327784:AMO327784 AWJ327784:AWK327784 BGF327784:BGG327784 BQB327784:BQC327784 BZX327784:BZY327784 CJT327784:CJU327784 CTP327784:CTQ327784 DDL327784:DDM327784 DNH327784:DNI327784 DXD327784:DXE327784 EGZ327784:EHA327784 EQV327784:EQW327784 FAR327784:FAS327784 FKN327784:FKO327784 FUJ327784:FUK327784 GEF327784:GEG327784 GOB327784:GOC327784 GXX327784:GXY327784 HHT327784:HHU327784 HRP327784:HRQ327784 IBL327784:IBM327784 ILH327784:ILI327784 IVD327784:IVE327784 JEZ327784:JFA327784 JOV327784:JOW327784 JYR327784:JYS327784 KIN327784:KIO327784 KSJ327784:KSK327784 LCF327784:LCG327784 LMB327784:LMC327784 LVX327784:LVY327784 MFT327784:MFU327784 MPP327784:MPQ327784 MZL327784:MZM327784 NJH327784:NJI327784 NTD327784:NTE327784 OCZ327784:ODA327784 OMV327784:OMW327784 OWR327784:OWS327784 PGN327784:PGO327784 PQJ327784:PQK327784 QAF327784:QAG327784 QKB327784:QKC327784 QTX327784:QTY327784 RDT327784:RDU327784 RNP327784:RNQ327784 RXL327784:RXM327784 SHH327784:SHI327784 SRD327784:SRE327784 TAZ327784:TBA327784 TKV327784:TKW327784 TUR327784:TUS327784 UEN327784:UEO327784 UOJ327784:UOK327784 UYF327784:UYG327784 VIB327784:VIC327784 VRX327784:VRY327784 WBT327784:WBU327784 WLP327784:WLQ327784 WVL327784:WVM327784 D393320:E393320 IZ393320:JA393320 SV393320:SW393320 ACR393320:ACS393320 AMN393320:AMO393320 AWJ393320:AWK393320 BGF393320:BGG393320 BQB393320:BQC393320 BZX393320:BZY393320 CJT393320:CJU393320 CTP393320:CTQ393320 DDL393320:DDM393320 DNH393320:DNI393320 DXD393320:DXE393320 EGZ393320:EHA393320 EQV393320:EQW393320 FAR393320:FAS393320 FKN393320:FKO393320 FUJ393320:FUK393320 GEF393320:GEG393320 GOB393320:GOC393320 GXX393320:GXY393320 HHT393320:HHU393320 HRP393320:HRQ393320 IBL393320:IBM393320 ILH393320:ILI393320 IVD393320:IVE393320 JEZ393320:JFA393320 JOV393320:JOW393320 JYR393320:JYS393320 KIN393320:KIO393320 KSJ393320:KSK393320 LCF393320:LCG393320 LMB393320:LMC393320 LVX393320:LVY393320 MFT393320:MFU393320 MPP393320:MPQ393320 MZL393320:MZM393320 NJH393320:NJI393320 NTD393320:NTE393320 OCZ393320:ODA393320 OMV393320:OMW393320 OWR393320:OWS393320 PGN393320:PGO393320 PQJ393320:PQK393320 QAF393320:QAG393320 QKB393320:QKC393320 QTX393320:QTY393320 RDT393320:RDU393320 RNP393320:RNQ393320 RXL393320:RXM393320 SHH393320:SHI393320 SRD393320:SRE393320 TAZ393320:TBA393320 TKV393320:TKW393320 TUR393320:TUS393320 UEN393320:UEO393320 UOJ393320:UOK393320 UYF393320:UYG393320 VIB393320:VIC393320 VRX393320:VRY393320 WBT393320:WBU393320 WLP393320:WLQ393320 WVL393320:WVM393320 D458856:E458856 IZ458856:JA458856 SV458856:SW458856 ACR458856:ACS458856 AMN458856:AMO458856 AWJ458856:AWK458856 BGF458856:BGG458856 BQB458856:BQC458856 BZX458856:BZY458856 CJT458856:CJU458856 CTP458856:CTQ458856 DDL458856:DDM458856 DNH458856:DNI458856 DXD458856:DXE458856 EGZ458856:EHA458856 EQV458856:EQW458856 FAR458856:FAS458856 FKN458856:FKO458856 FUJ458856:FUK458856 GEF458856:GEG458856 GOB458856:GOC458856 GXX458856:GXY458856 HHT458856:HHU458856 HRP458856:HRQ458856 IBL458856:IBM458856 ILH458856:ILI458856 IVD458856:IVE458856 JEZ458856:JFA458856 JOV458856:JOW458856 JYR458856:JYS458856 KIN458856:KIO458856 KSJ458856:KSK458856 LCF458856:LCG458856 LMB458856:LMC458856 LVX458856:LVY458856 MFT458856:MFU458856 MPP458856:MPQ458856 MZL458856:MZM458856 NJH458856:NJI458856 NTD458856:NTE458856 OCZ458856:ODA458856 OMV458856:OMW458856 OWR458856:OWS458856 PGN458856:PGO458856 PQJ458856:PQK458856 QAF458856:QAG458856 QKB458856:QKC458856 QTX458856:QTY458856 RDT458856:RDU458856 RNP458856:RNQ458856 RXL458856:RXM458856 SHH458856:SHI458856 SRD458856:SRE458856 TAZ458856:TBA458856 TKV458856:TKW458856 TUR458856:TUS458856 UEN458856:UEO458856 UOJ458856:UOK458856 UYF458856:UYG458856 VIB458856:VIC458856 VRX458856:VRY458856 WBT458856:WBU458856 WLP458856:WLQ458856 WVL458856:WVM458856 D524392:E524392 IZ524392:JA524392 SV524392:SW524392 ACR524392:ACS524392 AMN524392:AMO524392 AWJ524392:AWK524392 BGF524392:BGG524392 BQB524392:BQC524392 BZX524392:BZY524392 CJT524392:CJU524392 CTP524392:CTQ524392 DDL524392:DDM524392 DNH524392:DNI524392 DXD524392:DXE524392 EGZ524392:EHA524392 EQV524392:EQW524392 FAR524392:FAS524392 FKN524392:FKO524392 FUJ524392:FUK524392 GEF524392:GEG524392 GOB524392:GOC524392 GXX524392:GXY524392 HHT524392:HHU524392 HRP524392:HRQ524392 IBL524392:IBM524392 ILH524392:ILI524392 IVD524392:IVE524392 JEZ524392:JFA524392 JOV524392:JOW524392 JYR524392:JYS524392 KIN524392:KIO524392 KSJ524392:KSK524392 LCF524392:LCG524392 LMB524392:LMC524392 LVX524392:LVY524392 MFT524392:MFU524392 MPP524392:MPQ524392 MZL524392:MZM524392 NJH524392:NJI524392 NTD524392:NTE524392 OCZ524392:ODA524392 OMV524392:OMW524392 OWR524392:OWS524392 PGN524392:PGO524392 PQJ524392:PQK524392 QAF524392:QAG524392 QKB524392:QKC524392 QTX524392:QTY524392 RDT524392:RDU524392 RNP524392:RNQ524392 RXL524392:RXM524392 SHH524392:SHI524392 SRD524392:SRE524392 TAZ524392:TBA524392 TKV524392:TKW524392 TUR524392:TUS524392 UEN524392:UEO524392 UOJ524392:UOK524392 UYF524392:UYG524392 VIB524392:VIC524392 VRX524392:VRY524392 WBT524392:WBU524392 WLP524392:WLQ524392 WVL524392:WVM524392 D589928:E589928 IZ589928:JA589928 SV589928:SW589928 ACR589928:ACS589928 AMN589928:AMO589928 AWJ589928:AWK589928 BGF589928:BGG589928 BQB589928:BQC589928 BZX589928:BZY589928 CJT589928:CJU589928 CTP589928:CTQ589928 DDL589928:DDM589928 DNH589928:DNI589928 DXD589928:DXE589928 EGZ589928:EHA589928 EQV589928:EQW589928 FAR589928:FAS589928 FKN589928:FKO589928 FUJ589928:FUK589928 GEF589928:GEG589928 GOB589928:GOC589928 GXX589928:GXY589928 HHT589928:HHU589928 HRP589928:HRQ589928 IBL589928:IBM589928 ILH589928:ILI589928 IVD589928:IVE589928 JEZ589928:JFA589928 JOV589928:JOW589928 JYR589928:JYS589928 KIN589928:KIO589928 KSJ589928:KSK589928 LCF589928:LCG589928 LMB589928:LMC589928 LVX589928:LVY589928 MFT589928:MFU589928 MPP589928:MPQ589928 MZL589928:MZM589928 NJH589928:NJI589928 NTD589928:NTE589928 OCZ589928:ODA589928 OMV589928:OMW589928 OWR589928:OWS589928 PGN589928:PGO589928 PQJ589928:PQK589928 QAF589928:QAG589928 QKB589928:QKC589928 QTX589928:QTY589928 RDT589928:RDU589928 RNP589928:RNQ589928 RXL589928:RXM589928 SHH589928:SHI589928 SRD589928:SRE589928 TAZ589928:TBA589928 TKV589928:TKW589928 TUR589928:TUS589928 UEN589928:UEO589928 UOJ589928:UOK589928 UYF589928:UYG589928 VIB589928:VIC589928 VRX589928:VRY589928 WBT589928:WBU589928 WLP589928:WLQ589928 WVL589928:WVM589928 D655464:E655464 IZ655464:JA655464 SV655464:SW655464 ACR655464:ACS655464 AMN655464:AMO655464 AWJ655464:AWK655464 BGF655464:BGG655464 BQB655464:BQC655464 BZX655464:BZY655464 CJT655464:CJU655464 CTP655464:CTQ655464 DDL655464:DDM655464 DNH655464:DNI655464 DXD655464:DXE655464 EGZ655464:EHA655464 EQV655464:EQW655464 FAR655464:FAS655464 FKN655464:FKO655464 FUJ655464:FUK655464 GEF655464:GEG655464 GOB655464:GOC655464 GXX655464:GXY655464 HHT655464:HHU655464 HRP655464:HRQ655464 IBL655464:IBM655464 ILH655464:ILI655464 IVD655464:IVE655464 JEZ655464:JFA655464 JOV655464:JOW655464 JYR655464:JYS655464 KIN655464:KIO655464 KSJ655464:KSK655464 LCF655464:LCG655464 LMB655464:LMC655464 LVX655464:LVY655464 MFT655464:MFU655464 MPP655464:MPQ655464 MZL655464:MZM655464 NJH655464:NJI655464 NTD655464:NTE655464 OCZ655464:ODA655464 OMV655464:OMW655464 OWR655464:OWS655464 PGN655464:PGO655464 PQJ655464:PQK655464 QAF655464:QAG655464 QKB655464:QKC655464 QTX655464:QTY655464 RDT655464:RDU655464 RNP655464:RNQ655464 RXL655464:RXM655464 SHH655464:SHI655464 SRD655464:SRE655464 TAZ655464:TBA655464 TKV655464:TKW655464 TUR655464:TUS655464 UEN655464:UEO655464 UOJ655464:UOK655464 UYF655464:UYG655464 VIB655464:VIC655464 VRX655464:VRY655464 WBT655464:WBU655464 WLP655464:WLQ655464 WVL655464:WVM655464 D721000:E721000 IZ721000:JA721000 SV721000:SW721000 ACR721000:ACS721000 AMN721000:AMO721000 AWJ721000:AWK721000 BGF721000:BGG721000 BQB721000:BQC721000 BZX721000:BZY721000 CJT721000:CJU721000 CTP721000:CTQ721000 DDL721000:DDM721000 DNH721000:DNI721000 DXD721000:DXE721000 EGZ721000:EHA721000 EQV721000:EQW721000 FAR721000:FAS721000 FKN721000:FKO721000 FUJ721000:FUK721000 GEF721000:GEG721000 GOB721000:GOC721000 GXX721000:GXY721000 HHT721000:HHU721000 HRP721000:HRQ721000 IBL721000:IBM721000 ILH721000:ILI721000 IVD721000:IVE721000 JEZ721000:JFA721000 JOV721000:JOW721000 JYR721000:JYS721000 KIN721000:KIO721000 KSJ721000:KSK721000 LCF721000:LCG721000 LMB721000:LMC721000 LVX721000:LVY721000 MFT721000:MFU721000 MPP721000:MPQ721000 MZL721000:MZM721000 NJH721000:NJI721000 NTD721000:NTE721000 OCZ721000:ODA721000 OMV721000:OMW721000 OWR721000:OWS721000 PGN721000:PGO721000 PQJ721000:PQK721000 QAF721000:QAG721000 QKB721000:QKC721000 QTX721000:QTY721000 RDT721000:RDU721000 RNP721000:RNQ721000 RXL721000:RXM721000 SHH721000:SHI721000 SRD721000:SRE721000 TAZ721000:TBA721000 TKV721000:TKW721000 TUR721000:TUS721000 UEN721000:UEO721000 UOJ721000:UOK721000 UYF721000:UYG721000 VIB721000:VIC721000 VRX721000:VRY721000 WBT721000:WBU721000 WLP721000:WLQ721000 WVL721000:WVM721000 D786536:E786536 IZ786536:JA786536 SV786536:SW786536 ACR786536:ACS786536 AMN786536:AMO786536 AWJ786536:AWK786536 BGF786536:BGG786536 BQB786536:BQC786536 BZX786536:BZY786536 CJT786536:CJU786536 CTP786536:CTQ786536 DDL786536:DDM786536 DNH786536:DNI786536 DXD786536:DXE786536 EGZ786536:EHA786536 EQV786536:EQW786536 FAR786536:FAS786536 FKN786536:FKO786536 FUJ786536:FUK786536 GEF786536:GEG786536 GOB786536:GOC786536 GXX786536:GXY786536 HHT786536:HHU786536 HRP786536:HRQ786536 IBL786536:IBM786536 ILH786536:ILI786536 IVD786536:IVE786536 JEZ786536:JFA786536 JOV786536:JOW786536 JYR786536:JYS786536 KIN786536:KIO786536 KSJ786536:KSK786536 LCF786536:LCG786536 LMB786536:LMC786536 LVX786536:LVY786536 MFT786536:MFU786536 MPP786536:MPQ786536 MZL786536:MZM786536 NJH786536:NJI786536 NTD786536:NTE786536 OCZ786536:ODA786536 OMV786536:OMW786536 OWR786536:OWS786536 PGN786536:PGO786536 PQJ786536:PQK786536 QAF786536:QAG786536 QKB786536:QKC786536 QTX786536:QTY786536 RDT786536:RDU786536 RNP786536:RNQ786536 RXL786536:RXM786536 SHH786536:SHI786536 SRD786536:SRE786536 TAZ786536:TBA786536 TKV786536:TKW786536 TUR786536:TUS786536 UEN786536:UEO786536 UOJ786536:UOK786536 UYF786536:UYG786536 VIB786536:VIC786536 VRX786536:VRY786536 WBT786536:WBU786536 WLP786536:WLQ786536 WVL786536:WVM786536 D852072:E852072 IZ852072:JA852072 SV852072:SW852072 ACR852072:ACS852072 AMN852072:AMO852072 AWJ852072:AWK852072 BGF852072:BGG852072 BQB852072:BQC852072 BZX852072:BZY852072 CJT852072:CJU852072 CTP852072:CTQ852072 DDL852072:DDM852072 DNH852072:DNI852072 DXD852072:DXE852072 EGZ852072:EHA852072 EQV852072:EQW852072 FAR852072:FAS852072 FKN852072:FKO852072 FUJ852072:FUK852072 GEF852072:GEG852072 GOB852072:GOC852072 GXX852072:GXY852072 HHT852072:HHU852072 HRP852072:HRQ852072 IBL852072:IBM852072 ILH852072:ILI852072 IVD852072:IVE852072 JEZ852072:JFA852072 JOV852072:JOW852072 JYR852072:JYS852072 KIN852072:KIO852072 KSJ852072:KSK852072 LCF852072:LCG852072 LMB852072:LMC852072 LVX852072:LVY852072 MFT852072:MFU852072 MPP852072:MPQ852072 MZL852072:MZM852072 NJH852072:NJI852072 NTD852072:NTE852072 OCZ852072:ODA852072 OMV852072:OMW852072 OWR852072:OWS852072 PGN852072:PGO852072 PQJ852072:PQK852072 QAF852072:QAG852072 QKB852072:QKC852072 QTX852072:QTY852072 RDT852072:RDU852072 RNP852072:RNQ852072 RXL852072:RXM852072 SHH852072:SHI852072 SRD852072:SRE852072 TAZ852072:TBA852072 TKV852072:TKW852072 TUR852072:TUS852072 UEN852072:UEO852072 UOJ852072:UOK852072 UYF852072:UYG852072 VIB852072:VIC852072 VRX852072:VRY852072 WBT852072:WBU852072 WLP852072:WLQ852072 WVL852072:WVM852072 D917608:E917608 IZ917608:JA917608 SV917608:SW917608 ACR917608:ACS917608 AMN917608:AMO917608 AWJ917608:AWK917608 BGF917608:BGG917608 BQB917608:BQC917608 BZX917608:BZY917608 CJT917608:CJU917608 CTP917608:CTQ917608 DDL917608:DDM917608 DNH917608:DNI917608 DXD917608:DXE917608 EGZ917608:EHA917608 EQV917608:EQW917608 FAR917608:FAS917608 FKN917608:FKO917608 FUJ917608:FUK917608 GEF917608:GEG917608 GOB917608:GOC917608 GXX917608:GXY917608 HHT917608:HHU917608 HRP917608:HRQ917608 IBL917608:IBM917608 ILH917608:ILI917608 IVD917608:IVE917608 JEZ917608:JFA917608 JOV917608:JOW917608 JYR917608:JYS917608 KIN917608:KIO917608 KSJ917608:KSK917608 LCF917608:LCG917608 LMB917608:LMC917608 LVX917608:LVY917608 MFT917608:MFU917608 MPP917608:MPQ917608 MZL917608:MZM917608 NJH917608:NJI917608 NTD917608:NTE917608 OCZ917608:ODA917608 OMV917608:OMW917608 OWR917608:OWS917608 PGN917608:PGO917608 PQJ917608:PQK917608 QAF917608:QAG917608 QKB917608:QKC917608 QTX917608:QTY917608 RDT917608:RDU917608 RNP917608:RNQ917608 RXL917608:RXM917608 SHH917608:SHI917608 SRD917608:SRE917608 TAZ917608:TBA917608 TKV917608:TKW917608 TUR917608:TUS917608 UEN917608:UEO917608 UOJ917608:UOK917608 UYF917608:UYG917608 VIB917608:VIC917608 VRX917608:VRY917608 WBT917608:WBU917608 WLP917608:WLQ917608 WVL917608:WVM917608 D983144:E983144 IZ983144:JA983144 SV983144:SW983144 ACR983144:ACS983144 AMN983144:AMO983144 AWJ983144:AWK983144 BGF983144:BGG983144 BQB983144:BQC983144 BZX983144:BZY983144 CJT983144:CJU983144 CTP983144:CTQ983144 DDL983144:DDM983144 DNH983144:DNI983144 DXD983144:DXE983144 EGZ983144:EHA983144 EQV983144:EQW983144 FAR983144:FAS983144 FKN983144:FKO983144 FUJ983144:FUK983144 GEF983144:GEG983144 GOB983144:GOC983144 GXX983144:GXY983144 HHT983144:HHU983144 HRP983144:HRQ983144 IBL983144:IBM983144 ILH983144:ILI983144 IVD983144:IVE983144 JEZ983144:JFA983144 JOV983144:JOW983144 JYR983144:JYS983144 KIN983144:KIO983144 KSJ983144:KSK983144 LCF983144:LCG983144 LMB983144:LMC983144 LVX983144:LVY983144 MFT983144:MFU983144 MPP983144:MPQ983144 MZL983144:MZM983144 NJH983144:NJI983144 NTD983144:NTE983144 OCZ983144:ODA983144 OMV983144:OMW983144 OWR983144:OWS983144 PGN983144:PGO983144 PQJ983144:PQK983144 QAF983144:QAG983144 QKB983144:QKC983144 QTX983144:QTY983144 RDT983144:RDU983144 RNP983144:RNQ983144 RXL983144:RXM983144 SHH983144:SHI983144 SRD983144:SRE983144 TAZ983144:TBA983144 TKV983144:TKW983144 TUR983144:TUS983144 UEN983144:UEO983144 UOJ983144:UOK983144 UYF983144:UYG983144 VIB983144:VIC983144 VRX983144:VRY983144 WBT983144:WBU983144 WLP983144:WLQ983144 WVL983144:WVM983144 D88:E88 IZ88:JA88 SV88:SW88 ACR88:ACS88 AMN88:AMO88 AWJ88:AWK88 BGF88:BGG88 BQB88:BQC88 BZX88:BZY88 CJT88:CJU88 CTP88:CTQ88 DDL88:DDM88 DNH88:DNI88 DXD88:DXE88 EGZ88:EHA88 EQV88:EQW88 FAR88:FAS88 FKN88:FKO88 FUJ88:FUK88 GEF88:GEG88 GOB88:GOC88 GXX88:GXY88 HHT88:HHU88 HRP88:HRQ88 IBL88:IBM88 ILH88:ILI88 IVD88:IVE88 JEZ88:JFA88 JOV88:JOW88 JYR88:JYS88 KIN88:KIO88 KSJ88:KSK88 LCF88:LCG88 LMB88:LMC88 LVX88:LVY88 MFT88:MFU88 MPP88:MPQ88 MZL88:MZM88 NJH88:NJI88 NTD88:NTE88 OCZ88:ODA88 OMV88:OMW88 OWR88:OWS88 PGN88:PGO88 PQJ88:PQK88 QAF88:QAG88 QKB88:QKC88 QTX88:QTY88 RDT88:RDU88 RNP88:RNQ88 RXL88:RXM88 SHH88:SHI88 SRD88:SRE88 TAZ88:TBA88 TKV88:TKW88 TUR88:TUS88 UEN88:UEO88 UOJ88:UOK88 UYF88:UYG88 VIB88:VIC88 VRX88:VRY88 WBT88:WBU88 WLP88:WLQ88 WVL88:WVM88 D65624:E65624 IZ65624:JA65624 SV65624:SW65624 ACR65624:ACS65624 AMN65624:AMO65624 AWJ65624:AWK65624 BGF65624:BGG65624 BQB65624:BQC65624 BZX65624:BZY65624 CJT65624:CJU65624 CTP65624:CTQ65624 DDL65624:DDM65624 DNH65624:DNI65624 DXD65624:DXE65624 EGZ65624:EHA65624 EQV65624:EQW65624 FAR65624:FAS65624 FKN65624:FKO65624 FUJ65624:FUK65624 GEF65624:GEG65624 GOB65624:GOC65624 GXX65624:GXY65624 HHT65624:HHU65624 HRP65624:HRQ65624 IBL65624:IBM65624 ILH65624:ILI65624 IVD65624:IVE65624 JEZ65624:JFA65624 JOV65624:JOW65624 JYR65624:JYS65624 KIN65624:KIO65624 KSJ65624:KSK65624 LCF65624:LCG65624 LMB65624:LMC65624 LVX65624:LVY65624 MFT65624:MFU65624 MPP65624:MPQ65624 MZL65624:MZM65624 NJH65624:NJI65624 NTD65624:NTE65624 OCZ65624:ODA65624 OMV65624:OMW65624 OWR65624:OWS65624 PGN65624:PGO65624 PQJ65624:PQK65624 QAF65624:QAG65624 QKB65624:QKC65624 QTX65624:QTY65624 RDT65624:RDU65624 RNP65624:RNQ65624 RXL65624:RXM65624 SHH65624:SHI65624 SRD65624:SRE65624 TAZ65624:TBA65624 TKV65624:TKW65624 TUR65624:TUS65624 UEN65624:UEO65624 UOJ65624:UOK65624 UYF65624:UYG65624 VIB65624:VIC65624 VRX65624:VRY65624 WBT65624:WBU65624 WLP65624:WLQ65624 WVL65624:WVM65624 D131160:E131160 IZ131160:JA131160 SV131160:SW131160 ACR131160:ACS131160 AMN131160:AMO131160 AWJ131160:AWK131160 BGF131160:BGG131160 BQB131160:BQC131160 BZX131160:BZY131160 CJT131160:CJU131160 CTP131160:CTQ131160 DDL131160:DDM131160 DNH131160:DNI131160 DXD131160:DXE131160 EGZ131160:EHA131160 EQV131160:EQW131160 FAR131160:FAS131160 FKN131160:FKO131160 FUJ131160:FUK131160 GEF131160:GEG131160 GOB131160:GOC131160 GXX131160:GXY131160 HHT131160:HHU131160 HRP131160:HRQ131160 IBL131160:IBM131160 ILH131160:ILI131160 IVD131160:IVE131160 JEZ131160:JFA131160 JOV131160:JOW131160 JYR131160:JYS131160 KIN131160:KIO131160 KSJ131160:KSK131160 LCF131160:LCG131160 LMB131160:LMC131160 LVX131160:LVY131160 MFT131160:MFU131160 MPP131160:MPQ131160 MZL131160:MZM131160 NJH131160:NJI131160 NTD131160:NTE131160 OCZ131160:ODA131160 OMV131160:OMW131160 OWR131160:OWS131160 PGN131160:PGO131160 PQJ131160:PQK131160 QAF131160:QAG131160 QKB131160:QKC131160 QTX131160:QTY131160 RDT131160:RDU131160 RNP131160:RNQ131160 RXL131160:RXM131160 SHH131160:SHI131160 SRD131160:SRE131160 TAZ131160:TBA131160 TKV131160:TKW131160 TUR131160:TUS131160 UEN131160:UEO131160 UOJ131160:UOK131160 UYF131160:UYG131160 VIB131160:VIC131160 VRX131160:VRY131160 WBT131160:WBU131160 WLP131160:WLQ131160 WVL131160:WVM131160 D196696:E196696 IZ196696:JA196696 SV196696:SW196696 ACR196696:ACS196696 AMN196696:AMO196696 AWJ196696:AWK196696 BGF196696:BGG196696 BQB196696:BQC196696 BZX196696:BZY196696 CJT196696:CJU196696 CTP196696:CTQ196696 DDL196696:DDM196696 DNH196696:DNI196696 DXD196696:DXE196696 EGZ196696:EHA196696 EQV196696:EQW196696 FAR196696:FAS196696 FKN196696:FKO196696 FUJ196696:FUK196696 GEF196696:GEG196696 GOB196696:GOC196696 GXX196696:GXY196696 HHT196696:HHU196696 HRP196696:HRQ196696 IBL196696:IBM196696 ILH196696:ILI196696 IVD196696:IVE196696 JEZ196696:JFA196696 JOV196696:JOW196696 JYR196696:JYS196696 KIN196696:KIO196696 KSJ196696:KSK196696 LCF196696:LCG196696 LMB196696:LMC196696 LVX196696:LVY196696 MFT196696:MFU196696 MPP196696:MPQ196696 MZL196696:MZM196696 NJH196696:NJI196696 NTD196696:NTE196696 OCZ196696:ODA196696 OMV196696:OMW196696 OWR196696:OWS196696 PGN196696:PGO196696 PQJ196696:PQK196696 QAF196696:QAG196696 QKB196696:QKC196696 QTX196696:QTY196696 RDT196696:RDU196696 RNP196696:RNQ196696 RXL196696:RXM196696 SHH196696:SHI196696 SRD196696:SRE196696 TAZ196696:TBA196696 TKV196696:TKW196696 TUR196696:TUS196696 UEN196696:UEO196696 UOJ196696:UOK196696 UYF196696:UYG196696 VIB196696:VIC196696 VRX196696:VRY196696 WBT196696:WBU196696 WLP196696:WLQ196696 WVL196696:WVM196696 D262232:E262232 IZ262232:JA262232 SV262232:SW262232 ACR262232:ACS262232 AMN262232:AMO262232 AWJ262232:AWK262232 BGF262232:BGG262232 BQB262232:BQC262232 BZX262232:BZY262232 CJT262232:CJU262232 CTP262232:CTQ262232 DDL262232:DDM262232 DNH262232:DNI262232 DXD262232:DXE262232 EGZ262232:EHA262232 EQV262232:EQW262232 FAR262232:FAS262232 FKN262232:FKO262232 FUJ262232:FUK262232 GEF262232:GEG262232 GOB262232:GOC262232 GXX262232:GXY262232 HHT262232:HHU262232 HRP262232:HRQ262232 IBL262232:IBM262232 ILH262232:ILI262232 IVD262232:IVE262232 JEZ262232:JFA262232 JOV262232:JOW262232 JYR262232:JYS262232 KIN262232:KIO262232 KSJ262232:KSK262232 LCF262232:LCG262232 LMB262232:LMC262232 LVX262232:LVY262232 MFT262232:MFU262232 MPP262232:MPQ262232 MZL262232:MZM262232 NJH262232:NJI262232 NTD262232:NTE262232 OCZ262232:ODA262232 OMV262232:OMW262232 OWR262232:OWS262232 PGN262232:PGO262232 PQJ262232:PQK262232 QAF262232:QAG262232 QKB262232:QKC262232 QTX262232:QTY262232 RDT262232:RDU262232 RNP262232:RNQ262232 RXL262232:RXM262232 SHH262232:SHI262232 SRD262232:SRE262232 TAZ262232:TBA262232 TKV262232:TKW262232 TUR262232:TUS262232 UEN262232:UEO262232 UOJ262232:UOK262232 UYF262232:UYG262232 VIB262232:VIC262232 VRX262232:VRY262232 WBT262232:WBU262232 WLP262232:WLQ262232 WVL262232:WVM262232 D327768:E327768 IZ327768:JA327768 SV327768:SW327768 ACR327768:ACS327768 AMN327768:AMO327768 AWJ327768:AWK327768 BGF327768:BGG327768 BQB327768:BQC327768 BZX327768:BZY327768 CJT327768:CJU327768 CTP327768:CTQ327768 DDL327768:DDM327768 DNH327768:DNI327768 DXD327768:DXE327768 EGZ327768:EHA327768 EQV327768:EQW327768 FAR327768:FAS327768 FKN327768:FKO327768 FUJ327768:FUK327768 GEF327768:GEG327768 GOB327768:GOC327768 GXX327768:GXY327768 HHT327768:HHU327768 HRP327768:HRQ327768 IBL327768:IBM327768 ILH327768:ILI327768 IVD327768:IVE327768 JEZ327768:JFA327768 JOV327768:JOW327768 JYR327768:JYS327768 KIN327768:KIO327768 KSJ327768:KSK327768 LCF327768:LCG327768 LMB327768:LMC327768 LVX327768:LVY327768 MFT327768:MFU327768 MPP327768:MPQ327768 MZL327768:MZM327768 NJH327768:NJI327768 NTD327768:NTE327768 OCZ327768:ODA327768 OMV327768:OMW327768 OWR327768:OWS327768 PGN327768:PGO327768 PQJ327768:PQK327768 QAF327768:QAG327768 QKB327768:QKC327768 QTX327768:QTY327768 RDT327768:RDU327768 RNP327768:RNQ327768 RXL327768:RXM327768 SHH327768:SHI327768 SRD327768:SRE327768 TAZ327768:TBA327768 TKV327768:TKW327768 TUR327768:TUS327768 UEN327768:UEO327768 UOJ327768:UOK327768 UYF327768:UYG327768 VIB327768:VIC327768 VRX327768:VRY327768 WBT327768:WBU327768 WLP327768:WLQ327768 WVL327768:WVM327768 D393304:E393304 IZ393304:JA393304 SV393304:SW393304 ACR393304:ACS393304 AMN393304:AMO393304 AWJ393304:AWK393304 BGF393304:BGG393304 BQB393304:BQC393304 BZX393304:BZY393304 CJT393304:CJU393304 CTP393304:CTQ393304 DDL393304:DDM393304 DNH393304:DNI393304 DXD393304:DXE393304 EGZ393304:EHA393304 EQV393304:EQW393304 FAR393304:FAS393304 FKN393304:FKO393304 FUJ393304:FUK393304 GEF393304:GEG393304 GOB393304:GOC393304 GXX393304:GXY393304 HHT393304:HHU393304 HRP393304:HRQ393304 IBL393304:IBM393304 ILH393304:ILI393304 IVD393304:IVE393304 JEZ393304:JFA393304 JOV393304:JOW393304 JYR393304:JYS393304 KIN393304:KIO393304 KSJ393304:KSK393304 LCF393304:LCG393304 LMB393304:LMC393304 LVX393304:LVY393304 MFT393304:MFU393304 MPP393304:MPQ393304 MZL393304:MZM393304 NJH393304:NJI393304 NTD393304:NTE393304 OCZ393304:ODA393304 OMV393304:OMW393304 OWR393304:OWS393304 PGN393304:PGO393304 PQJ393304:PQK393304 QAF393304:QAG393304 QKB393304:QKC393304 QTX393304:QTY393304 RDT393304:RDU393304 RNP393304:RNQ393304 RXL393304:RXM393304 SHH393304:SHI393304 SRD393304:SRE393304 TAZ393304:TBA393304 TKV393304:TKW393304 TUR393304:TUS393304 UEN393304:UEO393304 UOJ393304:UOK393304 UYF393304:UYG393304 VIB393304:VIC393304 VRX393304:VRY393304 WBT393304:WBU393304 WLP393304:WLQ393304 WVL393304:WVM393304 D458840:E458840 IZ458840:JA458840 SV458840:SW458840 ACR458840:ACS458840 AMN458840:AMO458840 AWJ458840:AWK458840 BGF458840:BGG458840 BQB458840:BQC458840 BZX458840:BZY458840 CJT458840:CJU458840 CTP458840:CTQ458840 DDL458840:DDM458840 DNH458840:DNI458840 DXD458840:DXE458840 EGZ458840:EHA458840 EQV458840:EQW458840 FAR458840:FAS458840 FKN458840:FKO458840 FUJ458840:FUK458840 GEF458840:GEG458840 GOB458840:GOC458840 GXX458840:GXY458840 HHT458840:HHU458840 HRP458840:HRQ458840 IBL458840:IBM458840 ILH458840:ILI458840 IVD458840:IVE458840 JEZ458840:JFA458840 JOV458840:JOW458840 JYR458840:JYS458840 KIN458840:KIO458840 KSJ458840:KSK458840 LCF458840:LCG458840 LMB458840:LMC458840 LVX458840:LVY458840 MFT458840:MFU458840 MPP458840:MPQ458840 MZL458840:MZM458840 NJH458840:NJI458840 NTD458840:NTE458840 OCZ458840:ODA458840 OMV458840:OMW458840 OWR458840:OWS458840 PGN458840:PGO458840 PQJ458840:PQK458840 QAF458840:QAG458840 QKB458840:QKC458840 QTX458840:QTY458840 RDT458840:RDU458840 RNP458840:RNQ458840 RXL458840:RXM458840 SHH458840:SHI458840 SRD458840:SRE458840 TAZ458840:TBA458840 TKV458840:TKW458840 TUR458840:TUS458840 UEN458840:UEO458840 UOJ458840:UOK458840 UYF458840:UYG458840 VIB458840:VIC458840 VRX458840:VRY458840 WBT458840:WBU458840 WLP458840:WLQ458840 WVL458840:WVM458840 D524376:E524376 IZ524376:JA524376 SV524376:SW524376 ACR524376:ACS524376 AMN524376:AMO524376 AWJ524376:AWK524376 BGF524376:BGG524376 BQB524376:BQC524376 BZX524376:BZY524376 CJT524376:CJU524376 CTP524376:CTQ524376 DDL524376:DDM524376 DNH524376:DNI524376 DXD524376:DXE524376 EGZ524376:EHA524376 EQV524376:EQW524376 FAR524376:FAS524376 FKN524376:FKO524376 FUJ524376:FUK524376 GEF524376:GEG524376 GOB524376:GOC524376 GXX524376:GXY524376 HHT524376:HHU524376 HRP524376:HRQ524376 IBL524376:IBM524376 ILH524376:ILI524376 IVD524376:IVE524376 JEZ524376:JFA524376 JOV524376:JOW524376 JYR524376:JYS524376 KIN524376:KIO524376 KSJ524376:KSK524376 LCF524376:LCG524376 LMB524376:LMC524376 LVX524376:LVY524376 MFT524376:MFU524376 MPP524376:MPQ524376 MZL524376:MZM524376 NJH524376:NJI524376 NTD524376:NTE524376 OCZ524376:ODA524376 OMV524376:OMW524376 OWR524376:OWS524376 PGN524376:PGO524376 PQJ524376:PQK524376 QAF524376:QAG524376 QKB524376:QKC524376 QTX524376:QTY524376 RDT524376:RDU524376 RNP524376:RNQ524376 RXL524376:RXM524376 SHH524376:SHI524376 SRD524376:SRE524376 TAZ524376:TBA524376 TKV524376:TKW524376 TUR524376:TUS524376 UEN524376:UEO524376 UOJ524376:UOK524376 UYF524376:UYG524376 VIB524376:VIC524376 VRX524376:VRY524376 WBT524376:WBU524376 WLP524376:WLQ524376 WVL524376:WVM524376 D589912:E589912 IZ589912:JA589912 SV589912:SW589912 ACR589912:ACS589912 AMN589912:AMO589912 AWJ589912:AWK589912 BGF589912:BGG589912 BQB589912:BQC589912 BZX589912:BZY589912 CJT589912:CJU589912 CTP589912:CTQ589912 DDL589912:DDM589912 DNH589912:DNI589912 DXD589912:DXE589912 EGZ589912:EHA589912 EQV589912:EQW589912 FAR589912:FAS589912 FKN589912:FKO589912 FUJ589912:FUK589912 GEF589912:GEG589912 GOB589912:GOC589912 GXX589912:GXY589912 HHT589912:HHU589912 HRP589912:HRQ589912 IBL589912:IBM589912 ILH589912:ILI589912 IVD589912:IVE589912 JEZ589912:JFA589912 JOV589912:JOW589912 JYR589912:JYS589912 KIN589912:KIO589912 KSJ589912:KSK589912 LCF589912:LCG589912 LMB589912:LMC589912 LVX589912:LVY589912 MFT589912:MFU589912 MPP589912:MPQ589912 MZL589912:MZM589912 NJH589912:NJI589912 NTD589912:NTE589912 OCZ589912:ODA589912 OMV589912:OMW589912 OWR589912:OWS589912 PGN589912:PGO589912 PQJ589912:PQK589912 QAF589912:QAG589912 QKB589912:QKC589912 QTX589912:QTY589912 RDT589912:RDU589912 RNP589912:RNQ589912 RXL589912:RXM589912 SHH589912:SHI589912 SRD589912:SRE589912 TAZ589912:TBA589912 TKV589912:TKW589912 TUR589912:TUS589912 UEN589912:UEO589912 UOJ589912:UOK589912 UYF589912:UYG589912 VIB589912:VIC589912 VRX589912:VRY589912 WBT589912:WBU589912 WLP589912:WLQ589912 WVL589912:WVM589912 D655448:E655448 IZ655448:JA655448 SV655448:SW655448 ACR655448:ACS655448 AMN655448:AMO655448 AWJ655448:AWK655448 BGF655448:BGG655448 BQB655448:BQC655448 BZX655448:BZY655448 CJT655448:CJU655448 CTP655448:CTQ655448 DDL655448:DDM655448 DNH655448:DNI655448 DXD655448:DXE655448 EGZ655448:EHA655448 EQV655448:EQW655448 FAR655448:FAS655448 FKN655448:FKO655448 FUJ655448:FUK655448 GEF655448:GEG655448 GOB655448:GOC655448 GXX655448:GXY655448 HHT655448:HHU655448 HRP655448:HRQ655448 IBL655448:IBM655448 ILH655448:ILI655448 IVD655448:IVE655448 JEZ655448:JFA655448 JOV655448:JOW655448 JYR655448:JYS655448 KIN655448:KIO655448 KSJ655448:KSK655448 LCF655448:LCG655448 LMB655448:LMC655448 LVX655448:LVY655448 MFT655448:MFU655448 MPP655448:MPQ655448 MZL655448:MZM655448 NJH655448:NJI655448 NTD655448:NTE655448 OCZ655448:ODA655448 OMV655448:OMW655448 OWR655448:OWS655448 PGN655448:PGO655448 PQJ655448:PQK655448 QAF655448:QAG655448 QKB655448:QKC655448 QTX655448:QTY655448 RDT655448:RDU655448 RNP655448:RNQ655448 RXL655448:RXM655448 SHH655448:SHI655448 SRD655448:SRE655448 TAZ655448:TBA655448 TKV655448:TKW655448 TUR655448:TUS655448 UEN655448:UEO655448 UOJ655448:UOK655448 UYF655448:UYG655448 VIB655448:VIC655448 VRX655448:VRY655448 WBT655448:WBU655448 WLP655448:WLQ655448 WVL655448:WVM655448 D720984:E720984 IZ720984:JA720984 SV720984:SW720984 ACR720984:ACS720984 AMN720984:AMO720984 AWJ720984:AWK720984 BGF720984:BGG720984 BQB720984:BQC720984 BZX720984:BZY720984 CJT720984:CJU720984 CTP720984:CTQ720984 DDL720984:DDM720984 DNH720984:DNI720984 DXD720984:DXE720984 EGZ720984:EHA720984 EQV720984:EQW720984 FAR720984:FAS720984 FKN720984:FKO720984 FUJ720984:FUK720984 GEF720984:GEG720984 GOB720984:GOC720984 GXX720984:GXY720984 HHT720984:HHU720984 HRP720984:HRQ720984 IBL720984:IBM720984 ILH720984:ILI720984 IVD720984:IVE720984 JEZ720984:JFA720984 JOV720984:JOW720984 JYR720984:JYS720984 KIN720984:KIO720984 KSJ720984:KSK720984 LCF720984:LCG720984 LMB720984:LMC720984 LVX720984:LVY720984 MFT720984:MFU720984 MPP720984:MPQ720984 MZL720984:MZM720984 NJH720984:NJI720984 NTD720984:NTE720984 OCZ720984:ODA720984 OMV720984:OMW720984 OWR720984:OWS720984 PGN720984:PGO720984 PQJ720984:PQK720984 QAF720984:QAG720984 QKB720984:QKC720984 QTX720984:QTY720984 RDT720984:RDU720984 RNP720984:RNQ720984 RXL720984:RXM720984 SHH720984:SHI720984 SRD720984:SRE720984 TAZ720984:TBA720984 TKV720984:TKW720984 TUR720984:TUS720984 UEN720984:UEO720984 UOJ720984:UOK720984 UYF720984:UYG720984 VIB720984:VIC720984 VRX720984:VRY720984 WBT720984:WBU720984 WLP720984:WLQ720984 WVL720984:WVM720984 D786520:E786520 IZ786520:JA786520 SV786520:SW786520 ACR786520:ACS786520 AMN786520:AMO786520 AWJ786520:AWK786520 BGF786520:BGG786520 BQB786520:BQC786520 BZX786520:BZY786520 CJT786520:CJU786520 CTP786520:CTQ786520 DDL786520:DDM786520 DNH786520:DNI786520 DXD786520:DXE786520 EGZ786520:EHA786520 EQV786520:EQW786520 FAR786520:FAS786520 FKN786520:FKO786520 FUJ786520:FUK786520 GEF786520:GEG786520 GOB786520:GOC786520 GXX786520:GXY786520 HHT786520:HHU786520 HRP786520:HRQ786520 IBL786520:IBM786520 ILH786520:ILI786520 IVD786520:IVE786520 JEZ786520:JFA786520 JOV786520:JOW786520 JYR786520:JYS786520 KIN786520:KIO786520 KSJ786520:KSK786520 LCF786520:LCG786520 LMB786520:LMC786520 LVX786520:LVY786520 MFT786520:MFU786520 MPP786520:MPQ786520 MZL786520:MZM786520 NJH786520:NJI786520 NTD786520:NTE786520 OCZ786520:ODA786520 OMV786520:OMW786520 OWR786520:OWS786520 PGN786520:PGO786520 PQJ786520:PQK786520 QAF786520:QAG786520 QKB786520:QKC786520 QTX786520:QTY786520 RDT786520:RDU786520 RNP786520:RNQ786520 RXL786520:RXM786520 SHH786520:SHI786520 SRD786520:SRE786520 TAZ786520:TBA786520 TKV786520:TKW786520 TUR786520:TUS786520 UEN786520:UEO786520 UOJ786520:UOK786520 UYF786520:UYG786520 VIB786520:VIC786520 VRX786520:VRY786520 WBT786520:WBU786520 WLP786520:WLQ786520 WVL786520:WVM786520 D852056:E852056 IZ852056:JA852056 SV852056:SW852056 ACR852056:ACS852056 AMN852056:AMO852056 AWJ852056:AWK852056 BGF852056:BGG852056 BQB852056:BQC852056 BZX852056:BZY852056 CJT852056:CJU852056 CTP852056:CTQ852056 DDL852056:DDM852056 DNH852056:DNI852056 DXD852056:DXE852056 EGZ852056:EHA852056 EQV852056:EQW852056 FAR852056:FAS852056 FKN852056:FKO852056 FUJ852056:FUK852056 GEF852056:GEG852056 GOB852056:GOC852056 GXX852056:GXY852056 HHT852056:HHU852056 HRP852056:HRQ852056 IBL852056:IBM852056 ILH852056:ILI852056 IVD852056:IVE852056 JEZ852056:JFA852056 JOV852056:JOW852056 JYR852056:JYS852056 KIN852056:KIO852056 KSJ852056:KSK852056 LCF852056:LCG852056 LMB852056:LMC852056 LVX852056:LVY852056 MFT852056:MFU852056 MPP852056:MPQ852056 MZL852056:MZM852056 NJH852056:NJI852056 NTD852056:NTE852056 OCZ852056:ODA852056 OMV852056:OMW852056 OWR852056:OWS852056 PGN852056:PGO852056 PQJ852056:PQK852056 QAF852056:QAG852056 QKB852056:QKC852056 QTX852056:QTY852056 RDT852056:RDU852056 RNP852056:RNQ852056 RXL852056:RXM852056 SHH852056:SHI852056 SRD852056:SRE852056 TAZ852056:TBA852056 TKV852056:TKW852056 TUR852056:TUS852056 UEN852056:UEO852056 UOJ852056:UOK852056 UYF852056:UYG852056 VIB852056:VIC852056 VRX852056:VRY852056 WBT852056:WBU852056 WLP852056:WLQ852056 WVL852056:WVM852056 D917592:E917592 IZ917592:JA917592 SV917592:SW917592 ACR917592:ACS917592 AMN917592:AMO917592 AWJ917592:AWK917592 BGF917592:BGG917592 BQB917592:BQC917592 BZX917592:BZY917592 CJT917592:CJU917592 CTP917592:CTQ917592 DDL917592:DDM917592 DNH917592:DNI917592 DXD917592:DXE917592 EGZ917592:EHA917592 EQV917592:EQW917592 FAR917592:FAS917592 FKN917592:FKO917592 FUJ917592:FUK917592 GEF917592:GEG917592 GOB917592:GOC917592 GXX917592:GXY917592 HHT917592:HHU917592 HRP917592:HRQ917592 IBL917592:IBM917592 ILH917592:ILI917592 IVD917592:IVE917592 JEZ917592:JFA917592 JOV917592:JOW917592 JYR917592:JYS917592 KIN917592:KIO917592 KSJ917592:KSK917592 LCF917592:LCG917592 LMB917592:LMC917592 LVX917592:LVY917592 MFT917592:MFU917592 MPP917592:MPQ917592 MZL917592:MZM917592 NJH917592:NJI917592 NTD917592:NTE917592 OCZ917592:ODA917592 OMV917592:OMW917592 OWR917592:OWS917592 PGN917592:PGO917592 PQJ917592:PQK917592 QAF917592:QAG917592 QKB917592:QKC917592 QTX917592:QTY917592 RDT917592:RDU917592 RNP917592:RNQ917592 RXL917592:RXM917592 SHH917592:SHI917592 SRD917592:SRE917592 TAZ917592:TBA917592 TKV917592:TKW917592 TUR917592:TUS917592 UEN917592:UEO917592 UOJ917592:UOK917592 UYF917592:UYG917592 VIB917592:VIC917592 VRX917592:VRY917592 WBT917592:WBU917592 WLP917592:WLQ917592 WVL917592:WVM917592 D983128:E983128 IZ983128:JA983128 SV983128:SW983128 ACR983128:ACS983128 AMN983128:AMO983128 AWJ983128:AWK983128 BGF983128:BGG983128 BQB983128:BQC983128 BZX983128:BZY983128 CJT983128:CJU983128 CTP983128:CTQ983128 DDL983128:DDM983128 DNH983128:DNI983128 DXD983128:DXE983128 EGZ983128:EHA983128 EQV983128:EQW983128 FAR983128:FAS983128 FKN983128:FKO983128 FUJ983128:FUK983128 GEF983128:GEG983128 GOB983128:GOC983128 GXX983128:GXY983128 HHT983128:HHU983128 HRP983128:HRQ983128 IBL983128:IBM983128 ILH983128:ILI983128 IVD983128:IVE983128 JEZ983128:JFA983128 JOV983128:JOW983128 JYR983128:JYS983128 KIN983128:KIO983128 KSJ983128:KSK983128 LCF983128:LCG983128 LMB983128:LMC983128 LVX983128:LVY983128 MFT983128:MFU983128 MPP983128:MPQ983128 MZL983128:MZM983128 NJH983128:NJI983128 NTD983128:NTE983128 OCZ983128:ODA983128 OMV983128:OMW983128 OWR983128:OWS983128 PGN983128:PGO983128 PQJ983128:PQK983128 QAF983128:QAG983128 QKB983128:QKC983128 QTX983128:QTY983128 RDT983128:RDU983128 RNP983128:RNQ983128 RXL983128:RXM983128 SHH983128:SHI983128 SRD983128:SRE983128 TAZ983128:TBA983128 TKV983128:TKW983128 TUR983128:TUS983128 UEN983128:UEO983128 UOJ983128:UOK983128 UYF983128:UYG983128 VIB983128:VIC983128 VRX983128:VRY983128 WBT983128:WBU983128 WLP983128:WLQ983128 WVL983128:WVM983128 D92:E92 IZ92:JA92 SV92:SW92 ACR92:ACS92 AMN92:AMO92 AWJ92:AWK92 BGF92:BGG92 BQB92:BQC92 BZX92:BZY92 CJT92:CJU92 CTP92:CTQ92 DDL92:DDM92 DNH92:DNI92 DXD92:DXE92 EGZ92:EHA92 EQV92:EQW92 FAR92:FAS92 FKN92:FKO92 FUJ92:FUK92 GEF92:GEG92 GOB92:GOC92 GXX92:GXY92 HHT92:HHU92 HRP92:HRQ92 IBL92:IBM92 ILH92:ILI92 IVD92:IVE92 JEZ92:JFA92 JOV92:JOW92 JYR92:JYS92 KIN92:KIO92 KSJ92:KSK92 LCF92:LCG92 LMB92:LMC92 LVX92:LVY92 MFT92:MFU92 MPP92:MPQ92 MZL92:MZM92 NJH92:NJI92 NTD92:NTE92 OCZ92:ODA92 OMV92:OMW92 OWR92:OWS92 PGN92:PGO92 PQJ92:PQK92 QAF92:QAG92 QKB92:QKC92 QTX92:QTY92 RDT92:RDU92 RNP92:RNQ92 RXL92:RXM92 SHH92:SHI92 SRD92:SRE92 TAZ92:TBA92 TKV92:TKW92 TUR92:TUS92 UEN92:UEO92 UOJ92:UOK92 UYF92:UYG92 VIB92:VIC92 VRX92:VRY92 WBT92:WBU92 WLP92:WLQ92 WVL92:WVM92 D65628:E65628 IZ65628:JA65628 SV65628:SW65628 ACR65628:ACS65628 AMN65628:AMO65628 AWJ65628:AWK65628 BGF65628:BGG65628 BQB65628:BQC65628 BZX65628:BZY65628 CJT65628:CJU65628 CTP65628:CTQ65628 DDL65628:DDM65628 DNH65628:DNI65628 DXD65628:DXE65628 EGZ65628:EHA65628 EQV65628:EQW65628 FAR65628:FAS65628 FKN65628:FKO65628 FUJ65628:FUK65628 GEF65628:GEG65628 GOB65628:GOC65628 GXX65628:GXY65628 HHT65628:HHU65628 HRP65628:HRQ65628 IBL65628:IBM65628 ILH65628:ILI65628 IVD65628:IVE65628 JEZ65628:JFA65628 JOV65628:JOW65628 JYR65628:JYS65628 KIN65628:KIO65628 KSJ65628:KSK65628 LCF65628:LCG65628 LMB65628:LMC65628 LVX65628:LVY65628 MFT65628:MFU65628 MPP65628:MPQ65628 MZL65628:MZM65628 NJH65628:NJI65628 NTD65628:NTE65628 OCZ65628:ODA65628 OMV65628:OMW65628 OWR65628:OWS65628 PGN65628:PGO65628 PQJ65628:PQK65628 QAF65628:QAG65628 QKB65628:QKC65628 QTX65628:QTY65628 RDT65628:RDU65628 RNP65628:RNQ65628 RXL65628:RXM65628 SHH65628:SHI65628 SRD65628:SRE65628 TAZ65628:TBA65628 TKV65628:TKW65628 TUR65628:TUS65628 UEN65628:UEO65628 UOJ65628:UOK65628 UYF65628:UYG65628 VIB65628:VIC65628 VRX65628:VRY65628 WBT65628:WBU65628 WLP65628:WLQ65628 WVL65628:WVM65628 D131164:E131164 IZ131164:JA131164 SV131164:SW131164 ACR131164:ACS131164 AMN131164:AMO131164 AWJ131164:AWK131164 BGF131164:BGG131164 BQB131164:BQC131164 BZX131164:BZY131164 CJT131164:CJU131164 CTP131164:CTQ131164 DDL131164:DDM131164 DNH131164:DNI131164 DXD131164:DXE131164 EGZ131164:EHA131164 EQV131164:EQW131164 FAR131164:FAS131164 FKN131164:FKO131164 FUJ131164:FUK131164 GEF131164:GEG131164 GOB131164:GOC131164 GXX131164:GXY131164 HHT131164:HHU131164 HRP131164:HRQ131164 IBL131164:IBM131164 ILH131164:ILI131164 IVD131164:IVE131164 JEZ131164:JFA131164 JOV131164:JOW131164 JYR131164:JYS131164 KIN131164:KIO131164 KSJ131164:KSK131164 LCF131164:LCG131164 LMB131164:LMC131164 LVX131164:LVY131164 MFT131164:MFU131164 MPP131164:MPQ131164 MZL131164:MZM131164 NJH131164:NJI131164 NTD131164:NTE131164 OCZ131164:ODA131164 OMV131164:OMW131164 OWR131164:OWS131164 PGN131164:PGO131164 PQJ131164:PQK131164 QAF131164:QAG131164 QKB131164:QKC131164 QTX131164:QTY131164 RDT131164:RDU131164 RNP131164:RNQ131164 RXL131164:RXM131164 SHH131164:SHI131164 SRD131164:SRE131164 TAZ131164:TBA131164 TKV131164:TKW131164 TUR131164:TUS131164 UEN131164:UEO131164 UOJ131164:UOK131164 UYF131164:UYG131164 VIB131164:VIC131164 VRX131164:VRY131164 WBT131164:WBU131164 WLP131164:WLQ131164 WVL131164:WVM131164 D196700:E196700 IZ196700:JA196700 SV196700:SW196700 ACR196700:ACS196700 AMN196700:AMO196700 AWJ196700:AWK196700 BGF196700:BGG196700 BQB196700:BQC196700 BZX196700:BZY196700 CJT196700:CJU196700 CTP196700:CTQ196700 DDL196700:DDM196700 DNH196700:DNI196700 DXD196700:DXE196700 EGZ196700:EHA196700 EQV196700:EQW196700 FAR196700:FAS196700 FKN196700:FKO196700 FUJ196700:FUK196700 GEF196700:GEG196700 GOB196700:GOC196700 GXX196700:GXY196700 HHT196700:HHU196700 HRP196700:HRQ196700 IBL196700:IBM196700 ILH196700:ILI196700 IVD196700:IVE196700 JEZ196700:JFA196700 JOV196700:JOW196700 JYR196700:JYS196700 KIN196700:KIO196700 KSJ196700:KSK196700 LCF196700:LCG196700 LMB196700:LMC196700 LVX196700:LVY196700 MFT196700:MFU196700 MPP196700:MPQ196700 MZL196700:MZM196700 NJH196700:NJI196700 NTD196700:NTE196700 OCZ196700:ODA196700 OMV196700:OMW196700 OWR196700:OWS196700 PGN196700:PGO196700 PQJ196700:PQK196700 QAF196700:QAG196700 QKB196700:QKC196700 QTX196700:QTY196700 RDT196700:RDU196700 RNP196700:RNQ196700 RXL196700:RXM196700 SHH196700:SHI196700 SRD196700:SRE196700 TAZ196700:TBA196700 TKV196700:TKW196700 TUR196700:TUS196700 UEN196700:UEO196700 UOJ196700:UOK196700 UYF196700:UYG196700 VIB196700:VIC196700 VRX196700:VRY196700 WBT196700:WBU196700 WLP196700:WLQ196700 WVL196700:WVM196700 D262236:E262236 IZ262236:JA262236 SV262236:SW262236 ACR262236:ACS262236 AMN262236:AMO262236 AWJ262236:AWK262236 BGF262236:BGG262236 BQB262236:BQC262236 BZX262236:BZY262236 CJT262236:CJU262236 CTP262236:CTQ262236 DDL262236:DDM262236 DNH262236:DNI262236 DXD262236:DXE262236 EGZ262236:EHA262236 EQV262236:EQW262236 FAR262236:FAS262236 FKN262236:FKO262236 FUJ262236:FUK262236 GEF262236:GEG262236 GOB262236:GOC262236 GXX262236:GXY262236 HHT262236:HHU262236 HRP262236:HRQ262236 IBL262236:IBM262236 ILH262236:ILI262236 IVD262236:IVE262236 JEZ262236:JFA262236 JOV262236:JOW262236 JYR262236:JYS262236 KIN262236:KIO262236 KSJ262236:KSK262236 LCF262236:LCG262236 LMB262236:LMC262236 LVX262236:LVY262236 MFT262236:MFU262236 MPP262236:MPQ262236 MZL262236:MZM262236 NJH262236:NJI262236 NTD262236:NTE262236 OCZ262236:ODA262236 OMV262236:OMW262236 OWR262236:OWS262236 PGN262236:PGO262236 PQJ262236:PQK262236 QAF262236:QAG262236 QKB262236:QKC262236 QTX262236:QTY262236 RDT262236:RDU262236 RNP262236:RNQ262236 RXL262236:RXM262236 SHH262236:SHI262236 SRD262236:SRE262236 TAZ262236:TBA262236 TKV262236:TKW262236 TUR262236:TUS262236 UEN262236:UEO262236 UOJ262236:UOK262236 UYF262236:UYG262236 VIB262236:VIC262236 VRX262236:VRY262236 WBT262236:WBU262236 WLP262236:WLQ262236 WVL262236:WVM262236 D327772:E327772 IZ327772:JA327772 SV327772:SW327772 ACR327772:ACS327772 AMN327772:AMO327772 AWJ327772:AWK327772 BGF327772:BGG327772 BQB327772:BQC327772 BZX327772:BZY327772 CJT327772:CJU327772 CTP327772:CTQ327772 DDL327772:DDM327772 DNH327772:DNI327772 DXD327772:DXE327772 EGZ327772:EHA327772 EQV327772:EQW327772 FAR327772:FAS327772 FKN327772:FKO327772 FUJ327772:FUK327772 GEF327772:GEG327772 GOB327772:GOC327772 GXX327772:GXY327772 HHT327772:HHU327772 HRP327772:HRQ327772 IBL327772:IBM327772 ILH327772:ILI327772 IVD327772:IVE327772 JEZ327772:JFA327772 JOV327772:JOW327772 JYR327772:JYS327772 KIN327772:KIO327772 KSJ327772:KSK327772 LCF327772:LCG327772 LMB327772:LMC327772 LVX327772:LVY327772 MFT327772:MFU327772 MPP327772:MPQ327772 MZL327772:MZM327772 NJH327772:NJI327772 NTD327772:NTE327772 OCZ327772:ODA327772 OMV327772:OMW327772 OWR327772:OWS327772 PGN327772:PGO327772 PQJ327772:PQK327772 QAF327772:QAG327772 QKB327772:QKC327772 QTX327772:QTY327772 RDT327772:RDU327772 RNP327772:RNQ327772 RXL327772:RXM327772 SHH327772:SHI327772 SRD327772:SRE327772 TAZ327772:TBA327772 TKV327772:TKW327772 TUR327772:TUS327772 UEN327772:UEO327772 UOJ327772:UOK327772 UYF327772:UYG327772 VIB327772:VIC327772 VRX327772:VRY327772 WBT327772:WBU327772 WLP327772:WLQ327772 WVL327772:WVM327772 D393308:E393308 IZ393308:JA393308 SV393308:SW393308 ACR393308:ACS393308 AMN393308:AMO393308 AWJ393308:AWK393308 BGF393308:BGG393308 BQB393308:BQC393308 BZX393308:BZY393308 CJT393308:CJU393308 CTP393308:CTQ393308 DDL393308:DDM393308 DNH393308:DNI393308 DXD393308:DXE393308 EGZ393308:EHA393308 EQV393308:EQW393308 FAR393308:FAS393308 FKN393308:FKO393308 FUJ393308:FUK393308 GEF393308:GEG393308 GOB393308:GOC393308 GXX393308:GXY393308 HHT393308:HHU393308 HRP393308:HRQ393308 IBL393308:IBM393308 ILH393308:ILI393308 IVD393308:IVE393308 JEZ393308:JFA393308 JOV393308:JOW393308 JYR393308:JYS393308 KIN393308:KIO393308 KSJ393308:KSK393308 LCF393308:LCG393308 LMB393308:LMC393308 LVX393308:LVY393308 MFT393308:MFU393308 MPP393308:MPQ393308 MZL393308:MZM393308 NJH393308:NJI393308 NTD393308:NTE393308 OCZ393308:ODA393308 OMV393308:OMW393308 OWR393308:OWS393308 PGN393308:PGO393308 PQJ393308:PQK393308 QAF393308:QAG393308 QKB393308:QKC393308 QTX393308:QTY393308 RDT393308:RDU393308 RNP393308:RNQ393308 RXL393308:RXM393308 SHH393308:SHI393308 SRD393308:SRE393308 TAZ393308:TBA393308 TKV393308:TKW393308 TUR393308:TUS393308 UEN393308:UEO393308 UOJ393308:UOK393308 UYF393308:UYG393308 VIB393308:VIC393308 VRX393308:VRY393308 WBT393308:WBU393308 WLP393308:WLQ393308 WVL393308:WVM393308 D458844:E458844 IZ458844:JA458844 SV458844:SW458844 ACR458844:ACS458844 AMN458844:AMO458844 AWJ458844:AWK458844 BGF458844:BGG458844 BQB458844:BQC458844 BZX458844:BZY458844 CJT458844:CJU458844 CTP458844:CTQ458844 DDL458844:DDM458844 DNH458844:DNI458844 DXD458844:DXE458844 EGZ458844:EHA458844 EQV458844:EQW458844 FAR458844:FAS458844 FKN458844:FKO458844 FUJ458844:FUK458844 GEF458844:GEG458844 GOB458844:GOC458844 GXX458844:GXY458844 HHT458844:HHU458844 HRP458844:HRQ458844 IBL458844:IBM458844 ILH458844:ILI458844 IVD458844:IVE458844 JEZ458844:JFA458844 JOV458844:JOW458844 JYR458844:JYS458844 KIN458844:KIO458844 KSJ458844:KSK458844 LCF458844:LCG458844 LMB458844:LMC458844 LVX458844:LVY458844 MFT458844:MFU458844 MPP458844:MPQ458844 MZL458844:MZM458844 NJH458844:NJI458844 NTD458844:NTE458844 OCZ458844:ODA458844 OMV458844:OMW458844 OWR458844:OWS458844 PGN458844:PGO458844 PQJ458844:PQK458844 QAF458844:QAG458844 QKB458844:QKC458844 QTX458844:QTY458844 RDT458844:RDU458844 RNP458844:RNQ458844 RXL458844:RXM458844 SHH458844:SHI458844 SRD458844:SRE458844 TAZ458844:TBA458844 TKV458844:TKW458844 TUR458844:TUS458844 UEN458844:UEO458844 UOJ458844:UOK458844 UYF458844:UYG458844 VIB458844:VIC458844 VRX458844:VRY458844 WBT458844:WBU458844 WLP458844:WLQ458844 WVL458844:WVM458844 D524380:E524380 IZ524380:JA524380 SV524380:SW524380 ACR524380:ACS524380 AMN524380:AMO524380 AWJ524380:AWK524380 BGF524380:BGG524380 BQB524380:BQC524380 BZX524380:BZY524380 CJT524380:CJU524380 CTP524380:CTQ524380 DDL524380:DDM524380 DNH524380:DNI524380 DXD524380:DXE524380 EGZ524380:EHA524380 EQV524380:EQW524380 FAR524380:FAS524380 FKN524380:FKO524380 FUJ524380:FUK524380 GEF524380:GEG524380 GOB524380:GOC524380 GXX524380:GXY524380 HHT524380:HHU524380 HRP524380:HRQ524380 IBL524380:IBM524380 ILH524380:ILI524380 IVD524380:IVE524380 JEZ524380:JFA524380 JOV524380:JOW524380 JYR524380:JYS524380 KIN524380:KIO524380 KSJ524380:KSK524380 LCF524380:LCG524380 LMB524380:LMC524380 LVX524380:LVY524380 MFT524380:MFU524380 MPP524380:MPQ524380 MZL524380:MZM524380 NJH524380:NJI524380 NTD524380:NTE524380 OCZ524380:ODA524380 OMV524380:OMW524380 OWR524380:OWS524380 PGN524380:PGO524380 PQJ524380:PQK524380 QAF524380:QAG524380 QKB524380:QKC524380 QTX524380:QTY524380 RDT524380:RDU524380 RNP524380:RNQ524380 RXL524380:RXM524380 SHH524380:SHI524380 SRD524380:SRE524380 TAZ524380:TBA524380 TKV524380:TKW524380 TUR524380:TUS524380 UEN524380:UEO524380 UOJ524380:UOK524380 UYF524380:UYG524380 VIB524380:VIC524380 VRX524380:VRY524380 WBT524380:WBU524380 WLP524380:WLQ524380 WVL524380:WVM524380 D589916:E589916 IZ589916:JA589916 SV589916:SW589916 ACR589916:ACS589916 AMN589916:AMO589916 AWJ589916:AWK589916 BGF589916:BGG589916 BQB589916:BQC589916 BZX589916:BZY589916 CJT589916:CJU589916 CTP589916:CTQ589916 DDL589916:DDM589916 DNH589916:DNI589916 DXD589916:DXE589916 EGZ589916:EHA589916 EQV589916:EQW589916 FAR589916:FAS589916 FKN589916:FKO589916 FUJ589916:FUK589916 GEF589916:GEG589916 GOB589916:GOC589916 GXX589916:GXY589916 HHT589916:HHU589916 HRP589916:HRQ589916 IBL589916:IBM589916 ILH589916:ILI589916 IVD589916:IVE589916 JEZ589916:JFA589916 JOV589916:JOW589916 JYR589916:JYS589916 KIN589916:KIO589916 KSJ589916:KSK589916 LCF589916:LCG589916 LMB589916:LMC589916 LVX589916:LVY589916 MFT589916:MFU589916 MPP589916:MPQ589916 MZL589916:MZM589916 NJH589916:NJI589916 NTD589916:NTE589916 OCZ589916:ODA589916 OMV589916:OMW589916 OWR589916:OWS589916 PGN589916:PGO589916 PQJ589916:PQK589916 QAF589916:QAG589916 QKB589916:QKC589916 QTX589916:QTY589916 RDT589916:RDU589916 RNP589916:RNQ589916 RXL589916:RXM589916 SHH589916:SHI589916 SRD589916:SRE589916 TAZ589916:TBA589916 TKV589916:TKW589916 TUR589916:TUS589916 UEN589916:UEO589916 UOJ589916:UOK589916 UYF589916:UYG589916 VIB589916:VIC589916 VRX589916:VRY589916 WBT589916:WBU589916 WLP589916:WLQ589916 WVL589916:WVM589916 D655452:E655452 IZ655452:JA655452 SV655452:SW655452 ACR655452:ACS655452 AMN655452:AMO655452 AWJ655452:AWK655452 BGF655452:BGG655452 BQB655452:BQC655452 BZX655452:BZY655452 CJT655452:CJU655452 CTP655452:CTQ655452 DDL655452:DDM655452 DNH655452:DNI655452 DXD655452:DXE655452 EGZ655452:EHA655452 EQV655452:EQW655452 FAR655452:FAS655452 FKN655452:FKO655452 FUJ655452:FUK655452 GEF655452:GEG655452 GOB655452:GOC655452 GXX655452:GXY655452 HHT655452:HHU655452 HRP655452:HRQ655452 IBL655452:IBM655452 ILH655452:ILI655452 IVD655452:IVE655452 JEZ655452:JFA655452 JOV655452:JOW655452 JYR655452:JYS655452 KIN655452:KIO655452 KSJ655452:KSK655452 LCF655452:LCG655452 LMB655452:LMC655452 LVX655452:LVY655452 MFT655452:MFU655452 MPP655452:MPQ655452 MZL655452:MZM655452 NJH655452:NJI655452 NTD655452:NTE655452 OCZ655452:ODA655452 OMV655452:OMW655452 OWR655452:OWS655452 PGN655452:PGO655452 PQJ655452:PQK655452 QAF655452:QAG655452 QKB655452:QKC655452 QTX655452:QTY655452 RDT655452:RDU655452 RNP655452:RNQ655452 RXL655452:RXM655452 SHH655452:SHI655452 SRD655452:SRE655452 TAZ655452:TBA655452 TKV655452:TKW655452 TUR655452:TUS655452 UEN655452:UEO655452 UOJ655452:UOK655452 UYF655452:UYG655452 VIB655452:VIC655452 VRX655452:VRY655452 WBT655452:WBU655452 WLP655452:WLQ655452 WVL655452:WVM655452 D720988:E720988 IZ720988:JA720988 SV720988:SW720988 ACR720988:ACS720988 AMN720988:AMO720988 AWJ720988:AWK720988 BGF720988:BGG720988 BQB720988:BQC720988 BZX720988:BZY720988 CJT720988:CJU720988 CTP720988:CTQ720988 DDL720988:DDM720988 DNH720988:DNI720988 DXD720988:DXE720988 EGZ720988:EHA720988 EQV720988:EQW720988 FAR720988:FAS720988 FKN720988:FKO720988 FUJ720988:FUK720988 GEF720988:GEG720988 GOB720988:GOC720988 GXX720988:GXY720988 HHT720988:HHU720988 HRP720988:HRQ720988 IBL720988:IBM720988 ILH720988:ILI720988 IVD720988:IVE720988 JEZ720988:JFA720988 JOV720988:JOW720988 JYR720988:JYS720988 KIN720988:KIO720988 KSJ720988:KSK720988 LCF720988:LCG720988 LMB720988:LMC720988 LVX720988:LVY720988 MFT720988:MFU720988 MPP720988:MPQ720988 MZL720988:MZM720988 NJH720988:NJI720988 NTD720988:NTE720988 OCZ720988:ODA720988 OMV720988:OMW720988 OWR720988:OWS720988 PGN720988:PGO720988 PQJ720988:PQK720988 QAF720988:QAG720988 QKB720988:QKC720988 QTX720988:QTY720988 RDT720988:RDU720988 RNP720988:RNQ720988 RXL720988:RXM720988 SHH720988:SHI720988 SRD720988:SRE720988 TAZ720988:TBA720988 TKV720988:TKW720988 TUR720988:TUS720988 UEN720988:UEO720988 UOJ720988:UOK720988 UYF720988:UYG720988 VIB720988:VIC720988 VRX720988:VRY720988 WBT720988:WBU720988 WLP720988:WLQ720988 WVL720988:WVM720988 D786524:E786524 IZ786524:JA786524 SV786524:SW786524 ACR786524:ACS786524 AMN786524:AMO786524 AWJ786524:AWK786524 BGF786524:BGG786524 BQB786524:BQC786524 BZX786524:BZY786524 CJT786524:CJU786524 CTP786524:CTQ786524 DDL786524:DDM786524 DNH786524:DNI786524 DXD786524:DXE786524 EGZ786524:EHA786524 EQV786524:EQW786524 FAR786524:FAS786524 FKN786524:FKO786524 FUJ786524:FUK786524 GEF786524:GEG786524 GOB786524:GOC786524 GXX786524:GXY786524 HHT786524:HHU786524 HRP786524:HRQ786524 IBL786524:IBM786524 ILH786524:ILI786524 IVD786524:IVE786524 JEZ786524:JFA786524 JOV786524:JOW786524 JYR786524:JYS786524 KIN786524:KIO786524 KSJ786524:KSK786524 LCF786524:LCG786524 LMB786524:LMC786524 LVX786524:LVY786524 MFT786524:MFU786524 MPP786524:MPQ786524 MZL786524:MZM786524 NJH786524:NJI786524 NTD786524:NTE786524 OCZ786524:ODA786524 OMV786524:OMW786524 OWR786524:OWS786524 PGN786524:PGO786524 PQJ786524:PQK786524 QAF786524:QAG786524 QKB786524:QKC786524 QTX786524:QTY786524 RDT786524:RDU786524 RNP786524:RNQ786524 RXL786524:RXM786524 SHH786524:SHI786524 SRD786524:SRE786524 TAZ786524:TBA786524 TKV786524:TKW786524 TUR786524:TUS786524 UEN786524:UEO786524 UOJ786524:UOK786524 UYF786524:UYG786524 VIB786524:VIC786524 VRX786524:VRY786524 WBT786524:WBU786524 WLP786524:WLQ786524 WVL786524:WVM786524 D852060:E852060 IZ852060:JA852060 SV852060:SW852060 ACR852060:ACS852060 AMN852060:AMO852060 AWJ852060:AWK852060 BGF852060:BGG852060 BQB852060:BQC852060 BZX852060:BZY852060 CJT852060:CJU852060 CTP852060:CTQ852060 DDL852060:DDM852060 DNH852060:DNI852060 DXD852060:DXE852060 EGZ852060:EHA852060 EQV852060:EQW852060 FAR852060:FAS852060 FKN852060:FKO852060 FUJ852060:FUK852060 GEF852060:GEG852060 GOB852060:GOC852060 GXX852060:GXY852060 HHT852060:HHU852060 HRP852060:HRQ852060 IBL852060:IBM852060 ILH852060:ILI852060 IVD852060:IVE852060 JEZ852060:JFA852060 JOV852060:JOW852060 JYR852060:JYS852060 KIN852060:KIO852060 KSJ852060:KSK852060 LCF852060:LCG852060 LMB852060:LMC852060 LVX852060:LVY852060 MFT852060:MFU852060 MPP852060:MPQ852060 MZL852060:MZM852060 NJH852060:NJI852060 NTD852060:NTE852060 OCZ852060:ODA852060 OMV852060:OMW852060 OWR852060:OWS852060 PGN852060:PGO852060 PQJ852060:PQK852060 QAF852060:QAG852060 QKB852060:QKC852060 QTX852060:QTY852060 RDT852060:RDU852060 RNP852060:RNQ852060 RXL852060:RXM852060 SHH852060:SHI852060 SRD852060:SRE852060 TAZ852060:TBA852060 TKV852060:TKW852060 TUR852060:TUS852060 UEN852060:UEO852060 UOJ852060:UOK852060 UYF852060:UYG852060 VIB852060:VIC852060 VRX852060:VRY852060 WBT852060:WBU852060 WLP852060:WLQ852060 WVL852060:WVM852060 D917596:E917596 IZ917596:JA917596 SV917596:SW917596 ACR917596:ACS917596 AMN917596:AMO917596 AWJ917596:AWK917596 BGF917596:BGG917596 BQB917596:BQC917596 BZX917596:BZY917596 CJT917596:CJU917596 CTP917596:CTQ917596 DDL917596:DDM917596 DNH917596:DNI917596 DXD917596:DXE917596 EGZ917596:EHA917596 EQV917596:EQW917596 FAR917596:FAS917596 FKN917596:FKO917596 FUJ917596:FUK917596 GEF917596:GEG917596 GOB917596:GOC917596 GXX917596:GXY917596 HHT917596:HHU917596 HRP917596:HRQ917596 IBL917596:IBM917596 ILH917596:ILI917596 IVD917596:IVE917596 JEZ917596:JFA917596 JOV917596:JOW917596 JYR917596:JYS917596 KIN917596:KIO917596 KSJ917596:KSK917596 LCF917596:LCG917596 LMB917596:LMC917596 LVX917596:LVY917596 MFT917596:MFU917596 MPP917596:MPQ917596 MZL917596:MZM917596 NJH917596:NJI917596 NTD917596:NTE917596 OCZ917596:ODA917596 OMV917596:OMW917596 OWR917596:OWS917596 PGN917596:PGO917596 PQJ917596:PQK917596 QAF917596:QAG917596 QKB917596:QKC917596 QTX917596:QTY917596 RDT917596:RDU917596 RNP917596:RNQ917596 RXL917596:RXM917596 SHH917596:SHI917596 SRD917596:SRE917596 TAZ917596:TBA917596 TKV917596:TKW917596 TUR917596:TUS917596 UEN917596:UEO917596 UOJ917596:UOK917596 UYF917596:UYG917596 VIB917596:VIC917596 VRX917596:VRY917596 WBT917596:WBU917596 WLP917596:WLQ917596 WVL917596:WVM917596 D983132:E983132 IZ983132:JA983132 SV983132:SW983132 ACR983132:ACS983132 AMN983132:AMO983132 AWJ983132:AWK983132 BGF983132:BGG983132 BQB983132:BQC983132 BZX983132:BZY983132 CJT983132:CJU983132 CTP983132:CTQ983132 DDL983132:DDM983132 DNH983132:DNI983132 DXD983132:DXE983132 EGZ983132:EHA983132 EQV983132:EQW983132 FAR983132:FAS983132 FKN983132:FKO983132 FUJ983132:FUK983132 GEF983132:GEG983132 GOB983132:GOC983132 GXX983132:GXY983132 HHT983132:HHU983132 HRP983132:HRQ983132 IBL983132:IBM983132 ILH983132:ILI983132 IVD983132:IVE983132 JEZ983132:JFA983132 JOV983132:JOW983132 JYR983132:JYS983132 KIN983132:KIO983132 KSJ983132:KSK983132 LCF983132:LCG983132 LMB983132:LMC983132 LVX983132:LVY983132 MFT983132:MFU983132 MPP983132:MPQ983132 MZL983132:MZM983132 NJH983132:NJI983132 NTD983132:NTE983132 OCZ983132:ODA983132 OMV983132:OMW983132 OWR983132:OWS983132 PGN983132:PGO983132 PQJ983132:PQK983132 QAF983132:QAG983132 QKB983132:QKC983132 QTX983132:QTY983132 RDT983132:RDU983132 RNP983132:RNQ983132 RXL983132:RXM983132 SHH983132:SHI983132 SRD983132:SRE983132 TAZ983132:TBA983132 TKV983132:TKW983132 TUR983132:TUS983132 UEN983132:UEO983132 UOJ983132:UOK983132 UYF983132:UYG983132 VIB983132:VIC983132 VRX983132:VRY983132 WBT983132:WBU983132 WLP983132:WLQ983132 WVL983132:WVM983132 D96:E96 IZ96:JA96 SV96:SW96 ACR96:ACS96 AMN96:AMO96 AWJ96:AWK96 BGF96:BGG96 BQB96:BQC96 BZX96:BZY96 CJT96:CJU96 CTP96:CTQ96 DDL96:DDM96 DNH96:DNI96 DXD96:DXE96 EGZ96:EHA96 EQV96:EQW96 FAR96:FAS96 FKN96:FKO96 FUJ96:FUK96 GEF96:GEG96 GOB96:GOC96 GXX96:GXY96 HHT96:HHU96 HRP96:HRQ96 IBL96:IBM96 ILH96:ILI96 IVD96:IVE96 JEZ96:JFA96 JOV96:JOW96 JYR96:JYS96 KIN96:KIO96 KSJ96:KSK96 LCF96:LCG96 LMB96:LMC96 LVX96:LVY96 MFT96:MFU96 MPP96:MPQ96 MZL96:MZM96 NJH96:NJI96 NTD96:NTE96 OCZ96:ODA96 OMV96:OMW96 OWR96:OWS96 PGN96:PGO96 PQJ96:PQK96 QAF96:QAG96 QKB96:QKC96 QTX96:QTY96 RDT96:RDU96 RNP96:RNQ96 RXL96:RXM96 SHH96:SHI96 SRD96:SRE96 TAZ96:TBA96 TKV96:TKW96 TUR96:TUS96 UEN96:UEO96 UOJ96:UOK96 UYF96:UYG96 VIB96:VIC96 VRX96:VRY96 WBT96:WBU96 WLP96:WLQ96 WVL96:WVM96 D65632:E65632 IZ65632:JA65632 SV65632:SW65632 ACR65632:ACS65632 AMN65632:AMO65632 AWJ65632:AWK65632 BGF65632:BGG65632 BQB65632:BQC65632 BZX65632:BZY65632 CJT65632:CJU65632 CTP65632:CTQ65632 DDL65632:DDM65632 DNH65632:DNI65632 DXD65632:DXE65632 EGZ65632:EHA65632 EQV65632:EQW65632 FAR65632:FAS65632 FKN65632:FKO65632 FUJ65632:FUK65632 GEF65632:GEG65632 GOB65632:GOC65632 GXX65632:GXY65632 HHT65632:HHU65632 HRP65632:HRQ65632 IBL65632:IBM65632 ILH65632:ILI65632 IVD65632:IVE65632 JEZ65632:JFA65632 JOV65632:JOW65632 JYR65632:JYS65632 KIN65632:KIO65632 KSJ65632:KSK65632 LCF65632:LCG65632 LMB65632:LMC65632 LVX65632:LVY65632 MFT65632:MFU65632 MPP65632:MPQ65632 MZL65632:MZM65632 NJH65632:NJI65632 NTD65632:NTE65632 OCZ65632:ODA65632 OMV65632:OMW65632 OWR65632:OWS65632 PGN65632:PGO65632 PQJ65632:PQK65632 QAF65632:QAG65632 QKB65632:QKC65632 QTX65632:QTY65632 RDT65632:RDU65632 RNP65632:RNQ65632 RXL65632:RXM65632 SHH65632:SHI65632 SRD65632:SRE65632 TAZ65632:TBA65632 TKV65632:TKW65632 TUR65632:TUS65632 UEN65632:UEO65632 UOJ65632:UOK65632 UYF65632:UYG65632 VIB65632:VIC65632 VRX65632:VRY65632 WBT65632:WBU65632 WLP65632:WLQ65632 WVL65632:WVM65632 D131168:E131168 IZ131168:JA131168 SV131168:SW131168 ACR131168:ACS131168 AMN131168:AMO131168 AWJ131168:AWK131168 BGF131168:BGG131168 BQB131168:BQC131168 BZX131168:BZY131168 CJT131168:CJU131168 CTP131168:CTQ131168 DDL131168:DDM131168 DNH131168:DNI131168 DXD131168:DXE131168 EGZ131168:EHA131168 EQV131168:EQW131168 FAR131168:FAS131168 FKN131168:FKO131168 FUJ131168:FUK131168 GEF131168:GEG131168 GOB131168:GOC131168 GXX131168:GXY131168 HHT131168:HHU131168 HRP131168:HRQ131168 IBL131168:IBM131168 ILH131168:ILI131168 IVD131168:IVE131168 JEZ131168:JFA131168 JOV131168:JOW131168 JYR131168:JYS131168 KIN131168:KIO131168 KSJ131168:KSK131168 LCF131168:LCG131168 LMB131168:LMC131168 LVX131168:LVY131168 MFT131168:MFU131168 MPP131168:MPQ131168 MZL131168:MZM131168 NJH131168:NJI131168 NTD131168:NTE131168 OCZ131168:ODA131168 OMV131168:OMW131168 OWR131168:OWS131168 PGN131168:PGO131168 PQJ131168:PQK131168 QAF131168:QAG131168 QKB131168:QKC131168 QTX131168:QTY131168 RDT131168:RDU131168 RNP131168:RNQ131168 RXL131168:RXM131168 SHH131168:SHI131168 SRD131168:SRE131168 TAZ131168:TBA131168 TKV131168:TKW131168 TUR131168:TUS131168 UEN131168:UEO131168 UOJ131168:UOK131168 UYF131168:UYG131168 VIB131168:VIC131168 VRX131168:VRY131168 WBT131168:WBU131168 WLP131168:WLQ131168 WVL131168:WVM131168 D196704:E196704 IZ196704:JA196704 SV196704:SW196704 ACR196704:ACS196704 AMN196704:AMO196704 AWJ196704:AWK196704 BGF196704:BGG196704 BQB196704:BQC196704 BZX196704:BZY196704 CJT196704:CJU196704 CTP196704:CTQ196704 DDL196704:DDM196704 DNH196704:DNI196704 DXD196704:DXE196704 EGZ196704:EHA196704 EQV196704:EQW196704 FAR196704:FAS196704 FKN196704:FKO196704 FUJ196704:FUK196704 GEF196704:GEG196704 GOB196704:GOC196704 GXX196704:GXY196704 HHT196704:HHU196704 HRP196704:HRQ196704 IBL196704:IBM196704 ILH196704:ILI196704 IVD196704:IVE196704 JEZ196704:JFA196704 JOV196704:JOW196704 JYR196704:JYS196704 KIN196704:KIO196704 KSJ196704:KSK196704 LCF196704:LCG196704 LMB196704:LMC196704 LVX196704:LVY196704 MFT196704:MFU196704 MPP196704:MPQ196704 MZL196704:MZM196704 NJH196704:NJI196704 NTD196704:NTE196704 OCZ196704:ODA196704 OMV196704:OMW196704 OWR196704:OWS196704 PGN196704:PGO196704 PQJ196704:PQK196704 QAF196704:QAG196704 QKB196704:QKC196704 QTX196704:QTY196704 RDT196704:RDU196704 RNP196704:RNQ196704 RXL196704:RXM196704 SHH196704:SHI196704 SRD196704:SRE196704 TAZ196704:TBA196704 TKV196704:TKW196704 TUR196704:TUS196704 UEN196704:UEO196704 UOJ196704:UOK196704 UYF196704:UYG196704 VIB196704:VIC196704 VRX196704:VRY196704 WBT196704:WBU196704 WLP196704:WLQ196704 WVL196704:WVM196704 D262240:E262240 IZ262240:JA262240 SV262240:SW262240 ACR262240:ACS262240 AMN262240:AMO262240 AWJ262240:AWK262240 BGF262240:BGG262240 BQB262240:BQC262240 BZX262240:BZY262240 CJT262240:CJU262240 CTP262240:CTQ262240 DDL262240:DDM262240 DNH262240:DNI262240 DXD262240:DXE262240 EGZ262240:EHA262240 EQV262240:EQW262240 FAR262240:FAS262240 FKN262240:FKO262240 FUJ262240:FUK262240 GEF262240:GEG262240 GOB262240:GOC262240 GXX262240:GXY262240 HHT262240:HHU262240 HRP262240:HRQ262240 IBL262240:IBM262240 ILH262240:ILI262240 IVD262240:IVE262240 JEZ262240:JFA262240 JOV262240:JOW262240 JYR262240:JYS262240 KIN262240:KIO262240 KSJ262240:KSK262240 LCF262240:LCG262240 LMB262240:LMC262240 LVX262240:LVY262240 MFT262240:MFU262240 MPP262240:MPQ262240 MZL262240:MZM262240 NJH262240:NJI262240 NTD262240:NTE262240 OCZ262240:ODA262240 OMV262240:OMW262240 OWR262240:OWS262240 PGN262240:PGO262240 PQJ262240:PQK262240 QAF262240:QAG262240 QKB262240:QKC262240 QTX262240:QTY262240 RDT262240:RDU262240 RNP262240:RNQ262240 RXL262240:RXM262240 SHH262240:SHI262240 SRD262240:SRE262240 TAZ262240:TBA262240 TKV262240:TKW262240 TUR262240:TUS262240 UEN262240:UEO262240 UOJ262240:UOK262240 UYF262240:UYG262240 VIB262240:VIC262240 VRX262240:VRY262240 WBT262240:WBU262240 WLP262240:WLQ262240 WVL262240:WVM262240 D327776:E327776 IZ327776:JA327776 SV327776:SW327776 ACR327776:ACS327776 AMN327776:AMO327776 AWJ327776:AWK327776 BGF327776:BGG327776 BQB327776:BQC327776 BZX327776:BZY327776 CJT327776:CJU327776 CTP327776:CTQ327776 DDL327776:DDM327776 DNH327776:DNI327776 DXD327776:DXE327776 EGZ327776:EHA327776 EQV327776:EQW327776 FAR327776:FAS327776 FKN327776:FKO327776 FUJ327776:FUK327776 GEF327776:GEG327776 GOB327776:GOC327776 GXX327776:GXY327776 HHT327776:HHU327776 HRP327776:HRQ327776 IBL327776:IBM327776 ILH327776:ILI327776 IVD327776:IVE327776 JEZ327776:JFA327776 JOV327776:JOW327776 JYR327776:JYS327776 KIN327776:KIO327776 KSJ327776:KSK327776 LCF327776:LCG327776 LMB327776:LMC327776 LVX327776:LVY327776 MFT327776:MFU327776 MPP327776:MPQ327776 MZL327776:MZM327776 NJH327776:NJI327776 NTD327776:NTE327776 OCZ327776:ODA327776 OMV327776:OMW327776 OWR327776:OWS327776 PGN327776:PGO327776 PQJ327776:PQK327776 QAF327776:QAG327776 QKB327776:QKC327776 QTX327776:QTY327776 RDT327776:RDU327776 RNP327776:RNQ327776 RXL327776:RXM327776 SHH327776:SHI327776 SRD327776:SRE327776 TAZ327776:TBA327776 TKV327776:TKW327776 TUR327776:TUS327776 UEN327776:UEO327776 UOJ327776:UOK327776 UYF327776:UYG327776 VIB327776:VIC327776 VRX327776:VRY327776 WBT327776:WBU327776 WLP327776:WLQ327776 WVL327776:WVM327776 D393312:E393312 IZ393312:JA393312 SV393312:SW393312 ACR393312:ACS393312 AMN393312:AMO393312 AWJ393312:AWK393312 BGF393312:BGG393312 BQB393312:BQC393312 BZX393312:BZY393312 CJT393312:CJU393312 CTP393312:CTQ393312 DDL393312:DDM393312 DNH393312:DNI393312 DXD393312:DXE393312 EGZ393312:EHA393312 EQV393312:EQW393312 FAR393312:FAS393312 FKN393312:FKO393312 FUJ393312:FUK393312 GEF393312:GEG393312 GOB393312:GOC393312 GXX393312:GXY393312 HHT393312:HHU393312 HRP393312:HRQ393312 IBL393312:IBM393312 ILH393312:ILI393312 IVD393312:IVE393312 JEZ393312:JFA393312 JOV393312:JOW393312 JYR393312:JYS393312 KIN393312:KIO393312 KSJ393312:KSK393312 LCF393312:LCG393312 LMB393312:LMC393312 LVX393312:LVY393312 MFT393312:MFU393312 MPP393312:MPQ393312 MZL393312:MZM393312 NJH393312:NJI393312 NTD393312:NTE393312 OCZ393312:ODA393312 OMV393312:OMW393312 OWR393312:OWS393312 PGN393312:PGO393312 PQJ393312:PQK393312 QAF393312:QAG393312 QKB393312:QKC393312 QTX393312:QTY393312 RDT393312:RDU393312 RNP393312:RNQ393312 RXL393312:RXM393312 SHH393312:SHI393312 SRD393312:SRE393312 TAZ393312:TBA393312 TKV393312:TKW393312 TUR393312:TUS393312 UEN393312:UEO393312 UOJ393312:UOK393312 UYF393312:UYG393312 VIB393312:VIC393312 VRX393312:VRY393312 WBT393312:WBU393312 WLP393312:WLQ393312 WVL393312:WVM393312 D458848:E458848 IZ458848:JA458848 SV458848:SW458848 ACR458848:ACS458848 AMN458848:AMO458848 AWJ458848:AWK458848 BGF458848:BGG458848 BQB458848:BQC458848 BZX458848:BZY458848 CJT458848:CJU458848 CTP458848:CTQ458848 DDL458848:DDM458848 DNH458848:DNI458848 DXD458848:DXE458848 EGZ458848:EHA458848 EQV458848:EQW458848 FAR458848:FAS458848 FKN458848:FKO458848 FUJ458848:FUK458848 GEF458848:GEG458848 GOB458848:GOC458848 GXX458848:GXY458848 HHT458848:HHU458848 HRP458848:HRQ458848 IBL458848:IBM458848 ILH458848:ILI458848 IVD458848:IVE458848 JEZ458848:JFA458848 JOV458848:JOW458848 JYR458848:JYS458848 KIN458848:KIO458848 KSJ458848:KSK458848 LCF458848:LCG458848 LMB458848:LMC458848 LVX458848:LVY458848 MFT458848:MFU458848 MPP458848:MPQ458848 MZL458848:MZM458848 NJH458848:NJI458848 NTD458848:NTE458848 OCZ458848:ODA458848 OMV458848:OMW458848 OWR458848:OWS458848 PGN458848:PGO458848 PQJ458848:PQK458848 QAF458848:QAG458848 QKB458848:QKC458848 QTX458848:QTY458848 RDT458848:RDU458848 RNP458848:RNQ458848 RXL458848:RXM458848 SHH458848:SHI458848 SRD458848:SRE458848 TAZ458848:TBA458848 TKV458848:TKW458848 TUR458848:TUS458848 UEN458848:UEO458848 UOJ458848:UOK458848 UYF458848:UYG458848 VIB458848:VIC458848 VRX458848:VRY458848 WBT458848:WBU458848 WLP458848:WLQ458848 WVL458848:WVM458848 D524384:E524384 IZ524384:JA524384 SV524384:SW524384 ACR524384:ACS524384 AMN524384:AMO524384 AWJ524384:AWK524384 BGF524384:BGG524384 BQB524384:BQC524384 BZX524384:BZY524384 CJT524384:CJU524384 CTP524384:CTQ524384 DDL524384:DDM524384 DNH524384:DNI524384 DXD524384:DXE524384 EGZ524384:EHA524384 EQV524384:EQW524384 FAR524384:FAS524384 FKN524384:FKO524384 FUJ524384:FUK524384 GEF524384:GEG524384 GOB524384:GOC524384 GXX524384:GXY524384 HHT524384:HHU524384 HRP524384:HRQ524384 IBL524384:IBM524384 ILH524384:ILI524384 IVD524384:IVE524384 JEZ524384:JFA524384 JOV524384:JOW524384 JYR524384:JYS524384 KIN524384:KIO524384 KSJ524384:KSK524384 LCF524384:LCG524384 LMB524384:LMC524384 LVX524384:LVY524384 MFT524384:MFU524384 MPP524384:MPQ524384 MZL524384:MZM524384 NJH524384:NJI524384 NTD524384:NTE524384 OCZ524384:ODA524384 OMV524384:OMW524384 OWR524384:OWS524384 PGN524384:PGO524384 PQJ524384:PQK524384 QAF524384:QAG524384 QKB524384:QKC524384 QTX524384:QTY524384 RDT524384:RDU524384 RNP524384:RNQ524384 RXL524384:RXM524384 SHH524384:SHI524384 SRD524384:SRE524384 TAZ524384:TBA524384 TKV524384:TKW524384 TUR524384:TUS524384 UEN524384:UEO524384 UOJ524384:UOK524384 UYF524384:UYG524384 VIB524384:VIC524384 VRX524384:VRY524384 WBT524384:WBU524384 WLP524384:WLQ524384 WVL524384:WVM524384 D589920:E589920 IZ589920:JA589920 SV589920:SW589920 ACR589920:ACS589920 AMN589920:AMO589920 AWJ589920:AWK589920 BGF589920:BGG589920 BQB589920:BQC589920 BZX589920:BZY589920 CJT589920:CJU589920 CTP589920:CTQ589920 DDL589920:DDM589920 DNH589920:DNI589920 DXD589920:DXE589920 EGZ589920:EHA589920 EQV589920:EQW589920 FAR589920:FAS589920 FKN589920:FKO589920 FUJ589920:FUK589920 GEF589920:GEG589920 GOB589920:GOC589920 GXX589920:GXY589920 HHT589920:HHU589920 HRP589920:HRQ589920 IBL589920:IBM589920 ILH589920:ILI589920 IVD589920:IVE589920 JEZ589920:JFA589920 JOV589920:JOW589920 JYR589920:JYS589920 KIN589920:KIO589920 KSJ589920:KSK589920 LCF589920:LCG589920 LMB589920:LMC589920 LVX589920:LVY589920 MFT589920:MFU589920 MPP589920:MPQ589920 MZL589920:MZM589920 NJH589920:NJI589920 NTD589920:NTE589920 OCZ589920:ODA589920 OMV589920:OMW589920 OWR589920:OWS589920 PGN589920:PGO589920 PQJ589920:PQK589920 QAF589920:QAG589920 QKB589920:QKC589920 QTX589920:QTY589920 RDT589920:RDU589920 RNP589920:RNQ589920 RXL589920:RXM589920 SHH589920:SHI589920 SRD589920:SRE589920 TAZ589920:TBA589920 TKV589920:TKW589920 TUR589920:TUS589920 UEN589920:UEO589920 UOJ589920:UOK589920 UYF589920:UYG589920 VIB589920:VIC589920 VRX589920:VRY589920 WBT589920:WBU589920 WLP589920:WLQ589920 WVL589920:WVM589920 D655456:E655456 IZ655456:JA655456 SV655456:SW655456 ACR655456:ACS655456 AMN655456:AMO655456 AWJ655456:AWK655456 BGF655456:BGG655456 BQB655456:BQC655456 BZX655456:BZY655456 CJT655456:CJU655456 CTP655456:CTQ655456 DDL655456:DDM655456 DNH655456:DNI655456 DXD655456:DXE655456 EGZ655456:EHA655456 EQV655456:EQW655456 FAR655456:FAS655456 FKN655456:FKO655456 FUJ655456:FUK655456 GEF655456:GEG655456 GOB655456:GOC655456 GXX655456:GXY655456 HHT655456:HHU655456 HRP655456:HRQ655456 IBL655456:IBM655456 ILH655456:ILI655456 IVD655456:IVE655456 JEZ655456:JFA655456 JOV655456:JOW655456 JYR655456:JYS655456 KIN655456:KIO655456 KSJ655456:KSK655456 LCF655456:LCG655456 LMB655456:LMC655456 LVX655456:LVY655456 MFT655456:MFU655456 MPP655456:MPQ655456 MZL655456:MZM655456 NJH655456:NJI655456 NTD655456:NTE655456 OCZ655456:ODA655456 OMV655456:OMW655456 OWR655456:OWS655456 PGN655456:PGO655456 PQJ655456:PQK655456 QAF655456:QAG655456 QKB655456:QKC655456 QTX655456:QTY655456 RDT655456:RDU655456 RNP655456:RNQ655456 RXL655456:RXM655456 SHH655456:SHI655456 SRD655456:SRE655456 TAZ655456:TBA655456 TKV655456:TKW655456 TUR655456:TUS655456 UEN655456:UEO655456 UOJ655456:UOK655456 UYF655456:UYG655456 VIB655456:VIC655456 VRX655456:VRY655456 WBT655456:WBU655456 WLP655456:WLQ655456 WVL655456:WVM655456 D720992:E720992 IZ720992:JA720992 SV720992:SW720992 ACR720992:ACS720992 AMN720992:AMO720992 AWJ720992:AWK720992 BGF720992:BGG720992 BQB720992:BQC720992 BZX720992:BZY720992 CJT720992:CJU720992 CTP720992:CTQ720992 DDL720992:DDM720992 DNH720992:DNI720992 DXD720992:DXE720992 EGZ720992:EHA720992 EQV720992:EQW720992 FAR720992:FAS720992 FKN720992:FKO720992 FUJ720992:FUK720992 GEF720992:GEG720992 GOB720992:GOC720992 GXX720992:GXY720992 HHT720992:HHU720992 HRP720992:HRQ720992 IBL720992:IBM720992 ILH720992:ILI720992 IVD720992:IVE720992 JEZ720992:JFA720992 JOV720992:JOW720992 JYR720992:JYS720992 KIN720992:KIO720992 KSJ720992:KSK720992 LCF720992:LCG720992 LMB720992:LMC720992 LVX720992:LVY720992 MFT720992:MFU720992 MPP720992:MPQ720992 MZL720992:MZM720992 NJH720992:NJI720992 NTD720992:NTE720992 OCZ720992:ODA720992 OMV720992:OMW720992 OWR720992:OWS720992 PGN720992:PGO720992 PQJ720992:PQK720992 QAF720992:QAG720992 QKB720992:QKC720992 QTX720992:QTY720992 RDT720992:RDU720992 RNP720992:RNQ720992 RXL720992:RXM720992 SHH720992:SHI720992 SRD720992:SRE720992 TAZ720992:TBA720992 TKV720992:TKW720992 TUR720992:TUS720992 UEN720992:UEO720992 UOJ720992:UOK720992 UYF720992:UYG720992 VIB720992:VIC720992 VRX720992:VRY720992 WBT720992:WBU720992 WLP720992:WLQ720992 WVL720992:WVM720992 D786528:E786528 IZ786528:JA786528 SV786528:SW786528 ACR786528:ACS786528 AMN786528:AMO786528 AWJ786528:AWK786528 BGF786528:BGG786528 BQB786528:BQC786528 BZX786528:BZY786528 CJT786528:CJU786528 CTP786528:CTQ786528 DDL786528:DDM786528 DNH786528:DNI786528 DXD786528:DXE786528 EGZ786528:EHA786528 EQV786528:EQW786528 FAR786528:FAS786528 FKN786528:FKO786528 FUJ786528:FUK786528 GEF786528:GEG786528 GOB786528:GOC786528 GXX786528:GXY786528 HHT786528:HHU786528 HRP786528:HRQ786528 IBL786528:IBM786528 ILH786528:ILI786528 IVD786528:IVE786528 JEZ786528:JFA786528 JOV786528:JOW786528 JYR786528:JYS786528 KIN786528:KIO786528 KSJ786528:KSK786528 LCF786528:LCG786528 LMB786528:LMC786528 LVX786528:LVY786528 MFT786528:MFU786528 MPP786528:MPQ786528 MZL786528:MZM786528 NJH786528:NJI786528 NTD786528:NTE786528 OCZ786528:ODA786528 OMV786528:OMW786528 OWR786528:OWS786528 PGN786528:PGO786528 PQJ786528:PQK786528 QAF786528:QAG786528 QKB786528:QKC786528 QTX786528:QTY786528 RDT786528:RDU786528 RNP786528:RNQ786528 RXL786528:RXM786528 SHH786528:SHI786528 SRD786528:SRE786528 TAZ786528:TBA786528 TKV786528:TKW786528 TUR786528:TUS786528 UEN786528:UEO786528 UOJ786528:UOK786528 UYF786528:UYG786528 VIB786528:VIC786528 VRX786528:VRY786528 WBT786528:WBU786528 WLP786528:WLQ786528 WVL786528:WVM786528 D852064:E852064 IZ852064:JA852064 SV852064:SW852064 ACR852064:ACS852064 AMN852064:AMO852064 AWJ852064:AWK852064 BGF852064:BGG852064 BQB852064:BQC852064 BZX852064:BZY852064 CJT852064:CJU852064 CTP852064:CTQ852064 DDL852064:DDM852064 DNH852064:DNI852064 DXD852064:DXE852064 EGZ852064:EHA852064 EQV852064:EQW852064 FAR852064:FAS852064 FKN852064:FKO852064 FUJ852064:FUK852064 GEF852064:GEG852064 GOB852064:GOC852064 GXX852064:GXY852064 HHT852064:HHU852064 HRP852064:HRQ852064 IBL852064:IBM852064 ILH852064:ILI852064 IVD852064:IVE852064 JEZ852064:JFA852064 JOV852064:JOW852064 JYR852064:JYS852064 KIN852064:KIO852064 KSJ852064:KSK852064 LCF852064:LCG852064 LMB852064:LMC852064 LVX852064:LVY852064 MFT852064:MFU852064 MPP852064:MPQ852064 MZL852064:MZM852064 NJH852064:NJI852064 NTD852064:NTE852064 OCZ852064:ODA852064 OMV852064:OMW852064 OWR852064:OWS852064 PGN852064:PGO852064 PQJ852064:PQK852064 QAF852064:QAG852064 QKB852064:QKC852064 QTX852064:QTY852064 RDT852064:RDU852064 RNP852064:RNQ852064 RXL852064:RXM852064 SHH852064:SHI852064 SRD852064:SRE852064 TAZ852064:TBA852064 TKV852064:TKW852064 TUR852064:TUS852064 UEN852064:UEO852064 UOJ852064:UOK852064 UYF852064:UYG852064 VIB852064:VIC852064 VRX852064:VRY852064 WBT852064:WBU852064 WLP852064:WLQ852064 WVL852064:WVM852064 D917600:E917600 IZ917600:JA917600 SV917600:SW917600 ACR917600:ACS917600 AMN917600:AMO917600 AWJ917600:AWK917600 BGF917600:BGG917600 BQB917600:BQC917600 BZX917600:BZY917600 CJT917600:CJU917600 CTP917600:CTQ917600 DDL917600:DDM917600 DNH917600:DNI917600 DXD917600:DXE917600 EGZ917600:EHA917600 EQV917600:EQW917600 FAR917600:FAS917600 FKN917600:FKO917600 FUJ917600:FUK917600 GEF917600:GEG917600 GOB917600:GOC917600 GXX917600:GXY917600 HHT917600:HHU917600 HRP917600:HRQ917600 IBL917600:IBM917600 ILH917600:ILI917600 IVD917600:IVE917600 JEZ917600:JFA917600 JOV917600:JOW917600 JYR917600:JYS917600 KIN917600:KIO917600 KSJ917600:KSK917600 LCF917600:LCG917600 LMB917600:LMC917600 LVX917600:LVY917600 MFT917600:MFU917600 MPP917600:MPQ917600 MZL917600:MZM917600 NJH917600:NJI917600 NTD917600:NTE917600 OCZ917600:ODA917600 OMV917600:OMW917600 OWR917600:OWS917600 PGN917600:PGO917600 PQJ917600:PQK917600 QAF917600:QAG917600 QKB917600:QKC917600 QTX917600:QTY917600 RDT917600:RDU917600 RNP917600:RNQ917600 RXL917600:RXM917600 SHH917600:SHI917600 SRD917600:SRE917600 TAZ917600:TBA917600 TKV917600:TKW917600 TUR917600:TUS917600 UEN917600:UEO917600 UOJ917600:UOK917600 UYF917600:UYG917600 VIB917600:VIC917600 VRX917600:VRY917600 WBT917600:WBU917600 WLP917600:WLQ917600 WVL917600:WVM917600 D983136:E983136 IZ983136:JA983136 SV983136:SW983136 ACR983136:ACS983136 AMN983136:AMO983136 AWJ983136:AWK983136 BGF983136:BGG983136 BQB983136:BQC983136 BZX983136:BZY983136 CJT983136:CJU983136 CTP983136:CTQ983136 DDL983136:DDM983136 DNH983136:DNI983136 DXD983136:DXE983136 EGZ983136:EHA983136 EQV983136:EQW983136 FAR983136:FAS983136 FKN983136:FKO983136 FUJ983136:FUK983136 GEF983136:GEG983136 GOB983136:GOC983136 GXX983136:GXY983136 HHT983136:HHU983136 HRP983136:HRQ983136 IBL983136:IBM983136 ILH983136:ILI983136 IVD983136:IVE983136 JEZ983136:JFA983136 JOV983136:JOW983136 JYR983136:JYS983136 KIN983136:KIO983136 KSJ983136:KSK983136 LCF983136:LCG983136 LMB983136:LMC983136 LVX983136:LVY983136 MFT983136:MFU983136 MPP983136:MPQ983136 MZL983136:MZM983136 NJH983136:NJI983136 NTD983136:NTE983136 OCZ983136:ODA983136 OMV983136:OMW983136 OWR983136:OWS983136 PGN983136:PGO983136 PQJ983136:PQK983136 QAF983136:QAG983136 QKB983136:QKC983136 QTX983136:QTY983136 RDT983136:RDU983136 RNP983136:RNQ983136 RXL983136:RXM983136 SHH983136:SHI983136 SRD983136:SRE983136 TAZ983136:TBA983136 TKV983136:TKW983136 TUR983136:TUS983136 UEN983136:UEO983136 UOJ983136:UOK983136 UYF983136:UYG983136 VIB983136:VIC983136 VRX983136:VRY983136 WBT983136:WBU983136 WLP983136:WLQ983136 WVL983136:WVM983136 D100:E100 IZ100:JA100 SV100:SW100 ACR100:ACS100 AMN100:AMO100 AWJ100:AWK100 BGF100:BGG100 BQB100:BQC100 BZX100:BZY100 CJT100:CJU100 CTP100:CTQ100 DDL100:DDM100 DNH100:DNI100 DXD100:DXE100 EGZ100:EHA100 EQV100:EQW100 FAR100:FAS100 FKN100:FKO100 FUJ100:FUK100 GEF100:GEG100 GOB100:GOC100 GXX100:GXY100 HHT100:HHU100 HRP100:HRQ100 IBL100:IBM100 ILH100:ILI100 IVD100:IVE100 JEZ100:JFA100 JOV100:JOW100 JYR100:JYS100 KIN100:KIO100 KSJ100:KSK100 LCF100:LCG100 LMB100:LMC100 LVX100:LVY100 MFT100:MFU100 MPP100:MPQ100 MZL100:MZM100 NJH100:NJI100 NTD100:NTE100 OCZ100:ODA100 OMV100:OMW100 OWR100:OWS100 PGN100:PGO100 PQJ100:PQK100 QAF100:QAG100 QKB100:QKC100 QTX100:QTY100 RDT100:RDU100 RNP100:RNQ100 RXL100:RXM100 SHH100:SHI100 SRD100:SRE100 TAZ100:TBA100 TKV100:TKW100 TUR100:TUS100 UEN100:UEO100 UOJ100:UOK100 UYF100:UYG100 VIB100:VIC100 VRX100:VRY100 WBT100:WBU100 WLP100:WLQ100 WVL100:WVM100 D65636:E65636 IZ65636:JA65636 SV65636:SW65636 ACR65636:ACS65636 AMN65636:AMO65636 AWJ65636:AWK65636 BGF65636:BGG65636 BQB65636:BQC65636 BZX65636:BZY65636 CJT65636:CJU65636 CTP65636:CTQ65636 DDL65636:DDM65636 DNH65636:DNI65636 DXD65636:DXE65636 EGZ65636:EHA65636 EQV65636:EQW65636 FAR65636:FAS65636 FKN65636:FKO65636 FUJ65636:FUK65636 GEF65636:GEG65636 GOB65636:GOC65636 GXX65636:GXY65636 HHT65636:HHU65636 HRP65636:HRQ65636 IBL65636:IBM65636 ILH65636:ILI65636 IVD65636:IVE65636 JEZ65636:JFA65636 JOV65636:JOW65636 JYR65636:JYS65636 KIN65636:KIO65636 KSJ65636:KSK65636 LCF65636:LCG65636 LMB65636:LMC65636 LVX65636:LVY65636 MFT65636:MFU65636 MPP65636:MPQ65636 MZL65636:MZM65636 NJH65636:NJI65636 NTD65636:NTE65636 OCZ65636:ODA65636 OMV65636:OMW65636 OWR65636:OWS65636 PGN65636:PGO65636 PQJ65636:PQK65636 QAF65636:QAG65636 QKB65636:QKC65636 QTX65636:QTY65636 RDT65636:RDU65636 RNP65636:RNQ65636 RXL65636:RXM65636 SHH65636:SHI65636 SRD65636:SRE65636 TAZ65636:TBA65636 TKV65636:TKW65636 TUR65636:TUS65636 UEN65636:UEO65636 UOJ65636:UOK65636 UYF65636:UYG65636 VIB65636:VIC65636 VRX65636:VRY65636 WBT65636:WBU65636 WLP65636:WLQ65636 WVL65636:WVM65636 D131172:E131172 IZ131172:JA131172 SV131172:SW131172 ACR131172:ACS131172 AMN131172:AMO131172 AWJ131172:AWK131172 BGF131172:BGG131172 BQB131172:BQC131172 BZX131172:BZY131172 CJT131172:CJU131172 CTP131172:CTQ131172 DDL131172:DDM131172 DNH131172:DNI131172 DXD131172:DXE131172 EGZ131172:EHA131172 EQV131172:EQW131172 FAR131172:FAS131172 FKN131172:FKO131172 FUJ131172:FUK131172 GEF131172:GEG131172 GOB131172:GOC131172 GXX131172:GXY131172 HHT131172:HHU131172 HRP131172:HRQ131172 IBL131172:IBM131172 ILH131172:ILI131172 IVD131172:IVE131172 JEZ131172:JFA131172 JOV131172:JOW131172 JYR131172:JYS131172 KIN131172:KIO131172 KSJ131172:KSK131172 LCF131172:LCG131172 LMB131172:LMC131172 LVX131172:LVY131172 MFT131172:MFU131172 MPP131172:MPQ131172 MZL131172:MZM131172 NJH131172:NJI131172 NTD131172:NTE131172 OCZ131172:ODA131172 OMV131172:OMW131172 OWR131172:OWS131172 PGN131172:PGO131172 PQJ131172:PQK131172 QAF131172:QAG131172 QKB131172:QKC131172 QTX131172:QTY131172 RDT131172:RDU131172 RNP131172:RNQ131172 RXL131172:RXM131172 SHH131172:SHI131172 SRD131172:SRE131172 TAZ131172:TBA131172 TKV131172:TKW131172 TUR131172:TUS131172 UEN131172:UEO131172 UOJ131172:UOK131172 UYF131172:UYG131172 VIB131172:VIC131172 VRX131172:VRY131172 WBT131172:WBU131172 WLP131172:WLQ131172 WVL131172:WVM131172 D196708:E196708 IZ196708:JA196708 SV196708:SW196708 ACR196708:ACS196708 AMN196708:AMO196708 AWJ196708:AWK196708 BGF196708:BGG196708 BQB196708:BQC196708 BZX196708:BZY196708 CJT196708:CJU196708 CTP196708:CTQ196708 DDL196708:DDM196708 DNH196708:DNI196708 DXD196708:DXE196708 EGZ196708:EHA196708 EQV196708:EQW196708 FAR196708:FAS196708 FKN196708:FKO196708 FUJ196708:FUK196708 GEF196708:GEG196708 GOB196708:GOC196708 GXX196708:GXY196708 HHT196708:HHU196708 HRP196708:HRQ196708 IBL196708:IBM196708 ILH196708:ILI196708 IVD196708:IVE196708 JEZ196708:JFA196708 JOV196708:JOW196708 JYR196708:JYS196708 KIN196708:KIO196708 KSJ196708:KSK196708 LCF196708:LCG196708 LMB196708:LMC196708 LVX196708:LVY196708 MFT196708:MFU196708 MPP196708:MPQ196708 MZL196708:MZM196708 NJH196708:NJI196708 NTD196708:NTE196708 OCZ196708:ODA196708 OMV196708:OMW196708 OWR196708:OWS196708 PGN196708:PGO196708 PQJ196708:PQK196708 QAF196708:QAG196708 QKB196708:QKC196708 QTX196708:QTY196708 RDT196708:RDU196708 RNP196708:RNQ196708 RXL196708:RXM196708 SHH196708:SHI196708 SRD196708:SRE196708 TAZ196708:TBA196708 TKV196708:TKW196708 TUR196708:TUS196708 UEN196708:UEO196708 UOJ196708:UOK196708 UYF196708:UYG196708 VIB196708:VIC196708 VRX196708:VRY196708 WBT196708:WBU196708 WLP196708:WLQ196708 WVL196708:WVM196708 D262244:E262244 IZ262244:JA262244 SV262244:SW262244 ACR262244:ACS262244 AMN262244:AMO262244 AWJ262244:AWK262244 BGF262244:BGG262244 BQB262244:BQC262244 BZX262244:BZY262244 CJT262244:CJU262244 CTP262244:CTQ262244 DDL262244:DDM262244 DNH262244:DNI262244 DXD262244:DXE262244 EGZ262244:EHA262244 EQV262244:EQW262244 FAR262244:FAS262244 FKN262244:FKO262244 FUJ262244:FUK262244 GEF262244:GEG262244 GOB262244:GOC262244 GXX262244:GXY262244 HHT262244:HHU262244 HRP262244:HRQ262244 IBL262244:IBM262244 ILH262244:ILI262244 IVD262244:IVE262244 JEZ262244:JFA262244 JOV262244:JOW262244 JYR262244:JYS262244 KIN262244:KIO262244 KSJ262244:KSK262244 LCF262244:LCG262244 LMB262244:LMC262244 LVX262244:LVY262244 MFT262244:MFU262244 MPP262244:MPQ262244 MZL262244:MZM262244 NJH262244:NJI262244 NTD262244:NTE262244 OCZ262244:ODA262244 OMV262244:OMW262244 OWR262244:OWS262244 PGN262244:PGO262244 PQJ262244:PQK262244 QAF262244:QAG262244 QKB262244:QKC262244 QTX262244:QTY262244 RDT262244:RDU262244 RNP262244:RNQ262244 RXL262244:RXM262244 SHH262244:SHI262244 SRD262244:SRE262244 TAZ262244:TBA262244 TKV262244:TKW262244 TUR262244:TUS262244 UEN262244:UEO262244 UOJ262244:UOK262244 UYF262244:UYG262244 VIB262244:VIC262244 VRX262244:VRY262244 WBT262244:WBU262244 WLP262244:WLQ262244 WVL262244:WVM262244 D327780:E327780 IZ327780:JA327780 SV327780:SW327780 ACR327780:ACS327780 AMN327780:AMO327780 AWJ327780:AWK327780 BGF327780:BGG327780 BQB327780:BQC327780 BZX327780:BZY327780 CJT327780:CJU327780 CTP327780:CTQ327780 DDL327780:DDM327780 DNH327780:DNI327780 DXD327780:DXE327780 EGZ327780:EHA327780 EQV327780:EQW327780 FAR327780:FAS327780 FKN327780:FKO327780 FUJ327780:FUK327780 GEF327780:GEG327780 GOB327780:GOC327780 GXX327780:GXY327780 HHT327780:HHU327780 HRP327780:HRQ327780 IBL327780:IBM327780 ILH327780:ILI327780 IVD327780:IVE327780 JEZ327780:JFA327780 JOV327780:JOW327780 JYR327780:JYS327780 KIN327780:KIO327780 KSJ327780:KSK327780 LCF327780:LCG327780 LMB327780:LMC327780 LVX327780:LVY327780 MFT327780:MFU327780 MPP327780:MPQ327780 MZL327780:MZM327780 NJH327780:NJI327780 NTD327780:NTE327780 OCZ327780:ODA327780 OMV327780:OMW327780 OWR327780:OWS327780 PGN327780:PGO327780 PQJ327780:PQK327780 QAF327780:QAG327780 QKB327780:QKC327780 QTX327780:QTY327780 RDT327780:RDU327780 RNP327780:RNQ327780 RXL327780:RXM327780 SHH327780:SHI327780 SRD327780:SRE327780 TAZ327780:TBA327780 TKV327780:TKW327780 TUR327780:TUS327780 UEN327780:UEO327780 UOJ327780:UOK327780 UYF327780:UYG327780 VIB327780:VIC327780 VRX327780:VRY327780 WBT327780:WBU327780 WLP327780:WLQ327780 WVL327780:WVM327780 D393316:E393316 IZ393316:JA393316 SV393316:SW393316 ACR393316:ACS393316 AMN393316:AMO393316 AWJ393316:AWK393316 BGF393316:BGG393316 BQB393316:BQC393316 BZX393316:BZY393316 CJT393316:CJU393316 CTP393316:CTQ393316 DDL393316:DDM393316 DNH393316:DNI393316 DXD393316:DXE393316 EGZ393316:EHA393316 EQV393316:EQW393316 FAR393316:FAS393316 FKN393316:FKO393316 FUJ393316:FUK393316 GEF393316:GEG393316 GOB393316:GOC393316 GXX393316:GXY393316 HHT393316:HHU393316 HRP393316:HRQ393316 IBL393316:IBM393316 ILH393316:ILI393316 IVD393316:IVE393316 JEZ393316:JFA393316 JOV393316:JOW393316 JYR393316:JYS393316 KIN393316:KIO393316 KSJ393316:KSK393316 LCF393316:LCG393316 LMB393316:LMC393316 LVX393316:LVY393316 MFT393316:MFU393316 MPP393316:MPQ393316 MZL393316:MZM393316 NJH393316:NJI393316 NTD393316:NTE393316 OCZ393316:ODA393316 OMV393316:OMW393316 OWR393316:OWS393316 PGN393316:PGO393316 PQJ393316:PQK393316 QAF393316:QAG393316 QKB393316:QKC393316 QTX393316:QTY393316 RDT393316:RDU393316 RNP393316:RNQ393316 RXL393316:RXM393316 SHH393316:SHI393316 SRD393316:SRE393316 TAZ393316:TBA393316 TKV393316:TKW393316 TUR393316:TUS393316 UEN393316:UEO393316 UOJ393316:UOK393316 UYF393316:UYG393316 VIB393316:VIC393316 VRX393316:VRY393316 WBT393316:WBU393316 WLP393316:WLQ393316 WVL393316:WVM393316 D458852:E458852 IZ458852:JA458852 SV458852:SW458852 ACR458852:ACS458852 AMN458852:AMO458852 AWJ458852:AWK458852 BGF458852:BGG458852 BQB458852:BQC458852 BZX458852:BZY458852 CJT458852:CJU458852 CTP458852:CTQ458852 DDL458852:DDM458852 DNH458852:DNI458852 DXD458852:DXE458852 EGZ458852:EHA458852 EQV458852:EQW458852 FAR458852:FAS458852 FKN458852:FKO458852 FUJ458852:FUK458852 GEF458852:GEG458852 GOB458852:GOC458852 GXX458852:GXY458852 HHT458852:HHU458852 HRP458852:HRQ458852 IBL458852:IBM458852 ILH458852:ILI458852 IVD458852:IVE458852 JEZ458852:JFA458852 JOV458852:JOW458852 JYR458852:JYS458852 KIN458852:KIO458852 KSJ458852:KSK458852 LCF458852:LCG458852 LMB458852:LMC458852 LVX458852:LVY458852 MFT458852:MFU458852 MPP458852:MPQ458852 MZL458852:MZM458852 NJH458852:NJI458852 NTD458852:NTE458852 OCZ458852:ODA458852 OMV458852:OMW458852 OWR458852:OWS458852 PGN458852:PGO458852 PQJ458852:PQK458852 QAF458852:QAG458852 QKB458852:QKC458852 QTX458852:QTY458852 RDT458852:RDU458852 RNP458852:RNQ458852 RXL458852:RXM458852 SHH458852:SHI458852 SRD458852:SRE458852 TAZ458852:TBA458852 TKV458852:TKW458852 TUR458852:TUS458852 UEN458852:UEO458852 UOJ458852:UOK458852 UYF458852:UYG458852 VIB458852:VIC458852 VRX458852:VRY458852 WBT458852:WBU458852 WLP458852:WLQ458852 WVL458852:WVM458852 D524388:E524388 IZ524388:JA524388 SV524388:SW524388 ACR524388:ACS524388 AMN524388:AMO524388 AWJ524388:AWK524388 BGF524388:BGG524388 BQB524388:BQC524388 BZX524388:BZY524388 CJT524388:CJU524388 CTP524388:CTQ524388 DDL524388:DDM524388 DNH524388:DNI524388 DXD524388:DXE524388 EGZ524388:EHA524388 EQV524388:EQW524388 FAR524388:FAS524388 FKN524388:FKO524388 FUJ524388:FUK524388 GEF524388:GEG524388 GOB524388:GOC524388 GXX524388:GXY524388 HHT524388:HHU524388 HRP524388:HRQ524388 IBL524388:IBM524388 ILH524388:ILI524388 IVD524388:IVE524388 JEZ524388:JFA524388 JOV524388:JOW524388 JYR524388:JYS524388 KIN524388:KIO524388 KSJ524388:KSK524388 LCF524388:LCG524388 LMB524388:LMC524388 LVX524388:LVY524388 MFT524388:MFU524388 MPP524388:MPQ524388 MZL524388:MZM524388 NJH524388:NJI524388 NTD524388:NTE524388 OCZ524388:ODA524388 OMV524388:OMW524388 OWR524388:OWS524388 PGN524388:PGO524388 PQJ524388:PQK524388 QAF524388:QAG524388 QKB524388:QKC524388 QTX524388:QTY524388 RDT524388:RDU524388 RNP524388:RNQ524388 RXL524388:RXM524388 SHH524388:SHI524388 SRD524388:SRE524388 TAZ524388:TBA524388 TKV524388:TKW524388 TUR524388:TUS524388 UEN524388:UEO524388 UOJ524388:UOK524388 UYF524388:UYG524388 VIB524388:VIC524388 VRX524388:VRY524388 WBT524388:WBU524388 WLP524388:WLQ524388 WVL524388:WVM524388 D589924:E589924 IZ589924:JA589924 SV589924:SW589924 ACR589924:ACS589924 AMN589924:AMO589924 AWJ589924:AWK589924 BGF589924:BGG589924 BQB589924:BQC589924 BZX589924:BZY589924 CJT589924:CJU589924 CTP589924:CTQ589924 DDL589924:DDM589924 DNH589924:DNI589924 DXD589924:DXE589924 EGZ589924:EHA589924 EQV589924:EQW589924 FAR589924:FAS589924 FKN589924:FKO589924 FUJ589924:FUK589924 GEF589924:GEG589924 GOB589924:GOC589924 GXX589924:GXY589924 HHT589924:HHU589924 HRP589924:HRQ589924 IBL589924:IBM589924 ILH589924:ILI589924 IVD589924:IVE589924 JEZ589924:JFA589924 JOV589924:JOW589924 JYR589924:JYS589924 KIN589924:KIO589924 KSJ589924:KSK589924 LCF589924:LCG589924 LMB589924:LMC589924 LVX589924:LVY589924 MFT589924:MFU589924 MPP589924:MPQ589924 MZL589924:MZM589924 NJH589924:NJI589924 NTD589924:NTE589924 OCZ589924:ODA589924 OMV589924:OMW589924 OWR589924:OWS589924 PGN589924:PGO589924 PQJ589924:PQK589924 QAF589924:QAG589924 QKB589924:QKC589924 QTX589924:QTY589924 RDT589924:RDU589924 RNP589924:RNQ589924 RXL589924:RXM589924 SHH589924:SHI589924 SRD589924:SRE589924 TAZ589924:TBA589924 TKV589924:TKW589924 TUR589924:TUS589924 UEN589924:UEO589924 UOJ589924:UOK589924 UYF589924:UYG589924 VIB589924:VIC589924 VRX589924:VRY589924 WBT589924:WBU589924 WLP589924:WLQ589924 WVL589924:WVM589924 D655460:E655460 IZ655460:JA655460 SV655460:SW655460 ACR655460:ACS655460 AMN655460:AMO655460 AWJ655460:AWK655460 BGF655460:BGG655460 BQB655460:BQC655460 BZX655460:BZY655460 CJT655460:CJU655460 CTP655460:CTQ655460 DDL655460:DDM655460 DNH655460:DNI655460 DXD655460:DXE655460 EGZ655460:EHA655460 EQV655460:EQW655460 FAR655460:FAS655460 FKN655460:FKO655460 FUJ655460:FUK655460 GEF655460:GEG655460 GOB655460:GOC655460 GXX655460:GXY655460 HHT655460:HHU655460 HRP655460:HRQ655460 IBL655460:IBM655460 ILH655460:ILI655460 IVD655460:IVE655460 JEZ655460:JFA655460 JOV655460:JOW655460 JYR655460:JYS655460 KIN655460:KIO655460 KSJ655460:KSK655460 LCF655460:LCG655460 LMB655460:LMC655460 LVX655460:LVY655460 MFT655460:MFU655460 MPP655460:MPQ655460 MZL655460:MZM655460 NJH655460:NJI655460 NTD655460:NTE655460 OCZ655460:ODA655460 OMV655460:OMW655460 OWR655460:OWS655460 PGN655460:PGO655460 PQJ655460:PQK655460 QAF655460:QAG655460 QKB655460:QKC655460 QTX655460:QTY655460 RDT655460:RDU655460 RNP655460:RNQ655460 RXL655460:RXM655460 SHH655460:SHI655460 SRD655460:SRE655460 TAZ655460:TBA655460 TKV655460:TKW655460 TUR655460:TUS655460 UEN655460:UEO655460 UOJ655460:UOK655460 UYF655460:UYG655460 VIB655460:VIC655460 VRX655460:VRY655460 WBT655460:WBU655460 WLP655460:WLQ655460 WVL655460:WVM655460 D720996:E720996 IZ720996:JA720996 SV720996:SW720996 ACR720996:ACS720996 AMN720996:AMO720996 AWJ720996:AWK720996 BGF720996:BGG720996 BQB720996:BQC720996 BZX720996:BZY720996 CJT720996:CJU720996 CTP720996:CTQ720996 DDL720996:DDM720996 DNH720996:DNI720996 DXD720996:DXE720996 EGZ720996:EHA720996 EQV720996:EQW720996 FAR720996:FAS720996 FKN720996:FKO720996 FUJ720996:FUK720996 GEF720996:GEG720996 GOB720996:GOC720996 GXX720996:GXY720996 HHT720996:HHU720996 HRP720996:HRQ720996 IBL720996:IBM720996 ILH720996:ILI720996 IVD720996:IVE720996 JEZ720996:JFA720996 JOV720996:JOW720996 JYR720996:JYS720996 KIN720996:KIO720996 KSJ720996:KSK720996 LCF720996:LCG720996 LMB720996:LMC720996 LVX720996:LVY720996 MFT720996:MFU720996 MPP720996:MPQ720996 MZL720996:MZM720996 NJH720996:NJI720996 NTD720996:NTE720996 OCZ720996:ODA720996 OMV720996:OMW720996 OWR720996:OWS720996 PGN720996:PGO720996 PQJ720996:PQK720996 QAF720996:QAG720996 QKB720996:QKC720996 QTX720996:QTY720996 RDT720996:RDU720996 RNP720996:RNQ720996 RXL720996:RXM720996 SHH720996:SHI720996 SRD720996:SRE720996 TAZ720996:TBA720996 TKV720996:TKW720996 TUR720996:TUS720996 UEN720996:UEO720996 UOJ720996:UOK720996 UYF720996:UYG720996 VIB720996:VIC720996 VRX720996:VRY720996 WBT720996:WBU720996 WLP720996:WLQ720996 WVL720996:WVM720996 D786532:E786532 IZ786532:JA786532 SV786532:SW786532 ACR786532:ACS786532 AMN786532:AMO786532 AWJ786532:AWK786532 BGF786532:BGG786532 BQB786532:BQC786532 BZX786532:BZY786532 CJT786532:CJU786532 CTP786532:CTQ786532 DDL786532:DDM786532 DNH786532:DNI786532 DXD786532:DXE786532 EGZ786532:EHA786532 EQV786532:EQW786532 FAR786532:FAS786532 FKN786532:FKO786532 FUJ786532:FUK786532 GEF786532:GEG786532 GOB786532:GOC786532 GXX786532:GXY786532 HHT786532:HHU786532 HRP786532:HRQ786532 IBL786532:IBM786532 ILH786532:ILI786532 IVD786532:IVE786532 JEZ786532:JFA786532 JOV786532:JOW786532 JYR786532:JYS786532 KIN786532:KIO786532 KSJ786532:KSK786532 LCF786532:LCG786532 LMB786532:LMC786532 LVX786532:LVY786532 MFT786532:MFU786532 MPP786532:MPQ786532 MZL786532:MZM786532 NJH786532:NJI786532 NTD786532:NTE786532 OCZ786532:ODA786532 OMV786532:OMW786532 OWR786532:OWS786532 PGN786532:PGO786532 PQJ786532:PQK786532 QAF786532:QAG786532 QKB786532:QKC786532 QTX786532:QTY786532 RDT786532:RDU786532 RNP786532:RNQ786532 RXL786532:RXM786532 SHH786532:SHI786532 SRD786532:SRE786532 TAZ786532:TBA786532 TKV786532:TKW786532 TUR786532:TUS786532 UEN786532:UEO786532 UOJ786532:UOK786532 UYF786532:UYG786532 VIB786532:VIC786532 VRX786532:VRY786532 WBT786532:WBU786532 WLP786532:WLQ786532 WVL786532:WVM786532 D852068:E852068 IZ852068:JA852068 SV852068:SW852068 ACR852068:ACS852068 AMN852068:AMO852068 AWJ852068:AWK852068 BGF852068:BGG852068 BQB852068:BQC852068 BZX852068:BZY852068 CJT852068:CJU852068 CTP852068:CTQ852068 DDL852068:DDM852068 DNH852068:DNI852068 DXD852068:DXE852068 EGZ852068:EHA852068 EQV852068:EQW852068 FAR852068:FAS852068 FKN852068:FKO852068 FUJ852068:FUK852068 GEF852068:GEG852068 GOB852068:GOC852068 GXX852068:GXY852068 HHT852068:HHU852068 HRP852068:HRQ852068 IBL852068:IBM852068 ILH852068:ILI852068 IVD852068:IVE852068 JEZ852068:JFA852068 JOV852068:JOW852068 JYR852068:JYS852068 KIN852068:KIO852068 KSJ852068:KSK852068 LCF852068:LCG852068 LMB852068:LMC852068 LVX852068:LVY852068 MFT852068:MFU852068 MPP852068:MPQ852068 MZL852068:MZM852068 NJH852068:NJI852068 NTD852068:NTE852068 OCZ852068:ODA852068 OMV852068:OMW852068 OWR852068:OWS852068 PGN852068:PGO852068 PQJ852068:PQK852068 QAF852068:QAG852068 QKB852068:QKC852068 QTX852068:QTY852068 RDT852068:RDU852068 RNP852068:RNQ852068 RXL852068:RXM852068 SHH852068:SHI852068 SRD852068:SRE852068 TAZ852068:TBA852068 TKV852068:TKW852068 TUR852068:TUS852068 UEN852068:UEO852068 UOJ852068:UOK852068 UYF852068:UYG852068 VIB852068:VIC852068 VRX852068:VRY852068 WBT852068:WBU852068 WLP852068:WLQ852068 WVL852068:WVM852068 D917604:E917604 IZ917604:JA917604 SV917604:SW917604 ACR917604:ACS917604 AMN917604:AMO917604 AWJ917604:AWK917604 BGF917604:BGG917604 BQB917604:BQC917604 BZX917604:BZY917604 CJT917604:CJU917604 CTP917604:CTQ917604 DDL917604:DDM917604 DNH917604:DNI917604 DXD917604:DXE917604 EGZ917604:EHA917604 EQV917604:EQW917604 FAR917604:FAS917604 FKN917604:FKO917604 FUJ917604:FUK917604 GEF917604:GEG917604 GOB917604:GOC917604 GXX917604:GXY917604 HHT917604:HHU917604 HRP917604:HRQ917604 IBL917604:IBM917604 ILH917604:ILI917604 IVD917604:IVE917604 JEZ917604:JFA917604 JOV917604:JOW917604 JYR917604:JYS917604 KIN917604:KIO917604 KSJ917604:KSK917604 LCF917604:LCG917604 LMB917604:LMC917604 LVX917604:LVY917604 MFT917604:MFU917604 MPP917604:MPQ917604 MZL917604:MZM917604 NJH917604:NJI917604 NTD917604:NTE917604 OCZ917604:ODA917604 OMV917604:OMW917604 OWR917604:OWS917604 PGN917604:PGO917604 PQJ917604:PQK917604 QAF917604:QAG917604 QKB917604:QKC917604 QTX917604:QTY917604 RDT917604:RDU917604 RNP917604:RNQ917604 RXL917604:RXM917604 SHH917604:SHI917604 SRD917604:SRE917604 TAZ917604:TBA917604 TKV917604:TKW917604 TUR917604:TUS917604 UEN917604:UEO917604 UOJ917604:UOK917604 UYF917604:UYG917604 VIB917604:VIC917604 VRX917604:VRY917604 WBT917604:WBU917604 WLP917604:WLQ917604 WVL917604:WVM917604 D983140:E983140 IZ983140:JA983140 SV983140:SW983140 ACR983140:ACS983140 AMN983140:AMO983140 AWJ983140:AWK983140 BGF983140:BGG983140 BQB983140:BQC983140 BZX983140:BZY983140 CJT983140:CJU983140 CTP983140:CTQ983140 DDL983140:DDM983140 DNH983140:DNI983140 DXD983140:DXE983140 EGZ983140:EHA983140 EQV983140:EQW983140 FAR983140:FAS983140 FKN983140:FKO983140 FUJ983140:FUK983140 GEF983140:GEG983140 GOB983140:GOC983140 GXX983140:GXY983140 HHT983140:HHU983140 HRP983140:HRQ983140 IBL983140:IBM983140 ILH983140:ILI983140 IVD983140:IVE983140 JEZ983140:JFA983140 JOV983140:JOW983140 JYR983140:JYS983140 KIN983140:KIO983140 KSJ983140:KSK983140 LCF983140:LCG983140 LMB983140:LMC983140 LVX983140:LVY983140 MFT983140:MFU983140 MPP983140:MPQ983140 MZL983140:MZM983140 NJH983140:NJI983140 NTD983140:NTE983140 OCZ983140:ODA983140 OMV983140:OMW983140 OWR983140:OWS983140 PGN983140:PGO983140 PQJ983140:PQK983140 QAF983140:QAG983140 QKB983140:QKC983140 QTX983140:QTY983140 RDT983140:RDU983140 RNP983140:RNQ983140 RXL983140:RXM983140 SHH983140:SHI983140 SRD983140:SRE983140 TAZ983140:TBA983140 TKV983140:TKW983140 TUR983140:TUS983140 UEN983140:UEO983140 UOJ983140:UOK983140 UYF983140:UYG983140 VIB983140:VIC983140 VRX983140:VRY983140 WBT983140:WBU983140 WLP983140:WLQ983140 WVL983140:WVM983140 D8:D37 IZ8:IZ37 SV8:SV37 ACR8:ACR37 AMN8:AMN37 AWJ8:AWJ37 BGF8:BGF37 BQB8:BQB37 BZX8:BZX37 CJT8:CJT37 CTP8:CTP37 DDL8:DDL37 DNH8:DNH37 DXD8:DXD37 EGZ8:EGZ37 EQV8:EQV37 FAR8:FAR37 FKN8:FKN37 FUJ8:FUJ37 GEF8:GEF37 GOB8:GOB37 GXX8:GXX37 HHT8:HHT37 HRP8:HRP37 IBL8:IBL37 ILH8:ILH37 IVD8:IVD37 JEZ8:JEZ37 JOV8:JOV37 JYR8:JYR37 KIN8:KIN37 KSJ8:KSJ37 LCF8:LCF37 LMB8:LMB37 LVX8:LVX37 MFT8:MFT37 MPP8:MPP37 MZL8:MZL37 NJH8:NJH37 NTD8:NTD37 OCZ8:OCZ37 OMV8:OMV37 OWR8:OWR37 PGN8:PGN37 PQJ8:PQJ37 QAF8:QAF37 QKB8:QKB37 QTX8:QTX37 RDT8:RDT37 RNP8:RNP37 RXL8:RXL37 SHH8:SHH37 SRD8:SRD37 TAZ8:TAZ37 TKV8:TKV37 TUR8:TUR37 UEN8:UEN37 UOJ8:UOJ37 UYF8:UYF37 VIB8:VIB37 VRX8:VRX37 WBT8:WBT37 WLP8:WLP37 WVL8:WVL37 D65544:D65573 IZ65544:IZ65573 SV65544:SV65573 ACR65544:ACR65573 AMN65544:AMN65573 AWJ65544:AWJ65573 BGF65544:BGF65573 BQB65544:BQB65573 BZX65544:BZX65573 CJT65544:CJT65573 CTP65544:CTP65573 DDL65544:DDL65573 DNH65544:DNH65573 DXD65544:DXD65573 EGZ65544:EGZ65573 EQV65544:EQV65573 FAR65544:FAR65573 FKN65544:FKN65573 FUJ65544:FUJ65573 GEF65544:GEF65573 GOB65544:GOB65573 GXX65544:GXX65573 HHT65544:HHT65573 HRP65544:HRP65573 IBL65544:IBL65573 ILH65544:ILH65573 IVD65544:IVD65573 JEZ65544:JEZ65573 JOV65544:JOV65573 JYR65544:JYR65573 KIN65544:KIN65573 KSJ65544:KSJ65573 LCF65544:LCF65573 LMB65544:LMB65573 LVX65544:LVX65573 MFT65544:MFT65573 MPP65544:MPP65573 MZL65544:MZL65573 NJH65544:NJH65573 NTD65544:NTD65573 OCZ65544:OCZ65573 OMV65544:OMV65573 OWR65544:OWR65573 PGN65544:PGN65573 PQJ65544:PQJ65573 QAF65544:QAF65573 QKB65544:QKB65573 QTX65544:QTX65573 RDT65544:RDT65573 RNP65544:RNP65573 RXL65544:RXL65573 SHH65544:SHH65573 SRD65544:SRD65573 TAZ65544:TAZ65573 TKV65544:TKV65573 TUR65544:TUR65573 UEN65544:UEN65573 UOJ65544:UOJ65573 UYF65544:UYF65573 VIB65544:VIB65573 VRX65544:VRX65573 WBT65544:WBT65573 WLP65544:WLP65573 WVL65544:WVL65573 D131080:D131109 IZ131080:IZ131109 SV131080:SV131109 ACR131080:ACR131109 AMN131080:AMN131109 AWJ131080:AWJ131109 BGF131080:BGF131109 BQB131080:BQB131109 BZX131080:BZX131109 CJT131080:CJT131109 CTP131080:CTP131109 DDL131080:DDL131109 DNH131080:DNH131109 DXD131080:DXD131109 EGZ131080:EGZ131109 EQV131080:EQV131109 FAR131080:FAR131109 FKN131080:FKN131109 FUJ131080:FUJ131109 GEF131080:GEF131109 GOB131080:GOB131109 GXX131080:GXX131109 HHT131080:HHT131109 HRP131080:HRP131109 IBL131080:IBL131109 ILH131080:ILH131109 IVD131080:IVD131109 JEZ131080:JEZ131109 JOV131080:JOV131109 JYR131080:JYR131109 KIN131080:KIN131109 KSJ131080:KSJ131109 LCF131080:LCF131109 LMB131080:LMB131109 LVX131080:LVX131109 MFT131080:MFT131109 MPP131080:MPP131109 MZL131080:MZL131109 NJH131080:NJH131109 NTD131080:NTD131109 OCZ131080:OCZ131109 OMV131080:OMV131109 OWR131080:OWR131109 PGN131080:PGN131109 PQJ131080:PQJ131109 QAF131080:QAF131109 QKB131080:QKB131109 QTX131080:QTX131109 RDT131080:RDT131109 RNP131080:RNP131109 RXL131080:RXL131109 SHH131080:SHH131109 SRD131080:SRD131109 TAZ131080:TAZ131109 TKV131080:TKV131109 TUR131080:TUR131109 UEN131080:UEN131109 UOJ131080:UOJ131109 UYF131080:UYF131109 VIB131080:VIB131109 VRX131080:VRX131109 WBT131080:WBT131109 WLP131080:WLP131109 WVL131080:WVL131109 D196616:D196645 IZ196616:IZ196645 SV196616:SV196645 ACR196616:ACR196645 AMN196616:AMN196645 AWJ196616:AWJ196645 BGF196616:BGF196645 BQB196616:BQB196645 BZX196616:BZX196645 CJT196616:CJT196645 CTP196616:CTP196645 DDL196616:DDL196645 DNH196616:DNH196645 DXD196616:DXD196645 EGZ196616:EGZ196645 EQV196616:EQV196645 FAR196616:FAR196645 FKN196616:FKN196645 FUJ196616:FUJ196645 GEF196616:GEF196645 GOB196616:GOB196645 GXX196616:GXX196645 HHT196616:HHT196645 HRP196616:HRP196645 IBL196616:IBL196645 ILH196616:ILH196645 IVD196616:IVD196645 JEZ196616:JEZ196645 JOV196616:JOV196645 JYR196616:JYR196645 KIN196616:KIN196645 KSJ196616:KSJ196645 LCF196616:LCF196645 LMB196616:LMB196645 LVX196616:LVX196645 MFT196616:MFT196645 MPP196616:MPP196645 MZL196616:MZL196645 NJH196616:NJH196645 NTD196616:NTD196645 OCZ196616:OCZ196645 OMV196616:OMV196645 OWR196616:OWR196645 PGN196616:PGN196645 PQJ196616:PQJ196645 QAF196616:QAF196645 QKB196616:QKB196645 QTX196616:QTX196645 RDT196616:RDT196645 RNP196616:RNP196645 RXL196616:RXL196645 SHH196616:SHH196645 SRD196616:SRD196645 TAZ196616:TAZ196645 TKV196616:TKV196645 TUR196616:TUR196645 UEN196616:UEN196645 UOJ196616:UOJ196645 UYF196616:UYF196645 VIB196616:VIB196645 VRX196616:VRX196645 WBT196616:WBT196645 WLP196616:WLP196645 WVL196616:WVL196645 D262152:D262181 IZ262152:IZ262181 SV262152:SV262181 ACR262152:ACR262181 AMN262152:AMN262181 AWJ262152:AWJ262181 BGF262152:BGF262181 BQB262152:BQB262181 BZX262152:BZX262181 CJT262152:CJT262181 CTP262152:CTP262181 DDL262152:DDL262181 DNH262152:DNH262181 DXD262152:DXD262181 EGZ262152:EGZ262181 EQV262152:EQV262181 FAR262152:FAR262181 FKN262152:FKN262181 FUJ262152:FUJ262181 GEF262152:GEF262181 GOB262152:GOB262181 GXX262152:GXX262181 HHT262152:HHT262181 HRP262152:HRP262181 IBL262152:IBL262181 ILH262152:ILH262181 IVD262152:IVD262181 JEZ262152:JEZ262181 JOV262152:JOV262181 JYR262152:JYR262181 KIN262152:KIN262181 KSJ262152:KSJ262181 LCF262152:LCF262181 LMB262152:LMB262181 LVX262152:LVX262181 MFT262152:MFT262181 MPP262152:MPP262181 MZL262152:MZL262181 NJH262152:NJH262181 NTD262152:NTD262181 OCZ262152:OCZ262181 OMV262152:OMV262181 OWR262152:OWR262181 PGN262152:PGN262181 PQJ262152:PQJ262181 QAF262152:QAF262181 QKB262152:QKB262181 QTX262152:QTX262181 RDT262152:RDT262181 RNP262152:RNP262181 RXL262152:RXL262181 SHH262152:SHH262181 SRD262152:SRD262181 TAZ262152:TAZ262181 TKV262152:TKV262181 TUR262152:TUR262181 UEN262152:UEN262181 UOJ262152:UOJ262181 UYF262152:UYF262181 VIB262152:VIB262181 VRX262152:VRX262181 WBT262152:WBT262181 WLP262152:WLP262181 WVL262152:WVL262181 D327688:D327717 IZ327688:IZ327717 SV327688:SV327717 ACR327688:ACR327717 AMN327688:AMN327717 AWJ327688:AWJ327717 BGF327688:BGF327717 BQB327688:BQB327717 BZX327688:BZX327717 CJT327688:CJT327717 CTP327688:CTP327717 DDL327688:DDL327717 DNH327688:DNH327717 DXD327688:DXD327717 EGZ327688:EGZ327717 EQV327688:EQV327717 FAR327688:FAR327717 FKN327688:FKN327717 FUJ327688:FUJ327717 GEF327688:GEF327717 GOB327688:GOB327717 GXX327688:GXX327717 HHT327688:HHT327717 HRP327688:HRP327717 IBL327688:IBL327717 ILH327688:ILH327717 IVD327688:IVD327717 JEZ327688:JEZ327717 JOV327688:JOV327717 JYR327688:JYR327717 KIN327688:KIN327717 KSJ327688:KSJ327717 LCF327688:LCF327717 LMB327688:LMB327717 LVX327688:LVX327717 MFT327688:MFT327717 MPP327688:MPP327717 MZL327688:MZL327717 NJH327688:NJH327717 NTD327688:NTD327717 OCZ327688:OCZ327717 OMV327688:OMV327717 OWR327688:OWR327717 PGN327688:PGN327717 PQJ327688:PQJ327717 QAF327688:QAF327717 QKB327688:QKB327717 QTX327688:QTX327717 RDT327688:RDT327717 RNP327688:RNP327717 RXL327688:RXL327717 SHH327688:SHH327717 SRD327688:SRD327717 TAZ327688:TAZ327717 TKV327688:TKV327717 TUR327688:TUR327717 UEN327688:UEN327717 UOJ327688:UOJ327717 UYF327688:UYF327717 VIB327688:VIB327717 VRX327688:VRX327717 WBT327688:WBT327717 WLP327688:WLP327717 WVL327688:WVL327717 D393224:D393253 IZ393224:IZ393253 SV393224:SV393253 ACR393224:ACR393253 AMN393224:AMN393253 AWJ393224:AWJ393253 BGF393224:BGF393253 BQB393224:BQB393253 BZX393224:BZX393253 CJT393224:CJT393253 CTP393224:CTP393253 DDL393224:DDL393253 DNH393224:DNH393253 DXD393224:DXD393253 EGZ393224:EGZ393253 EQV393224:EQV393253 FAR393224:FAR393253 FKN393224:FKN393253 FUJ393224:FUJ393253 GEF393224:GEF393253 GOB393224:GOB393253 GXX393224:GXX393253 HHT393224:HHT393253 HRP393224:HRP393253 IBL393224:IBL393253 ILH393224:ILH393253 IVD393224:IVD393253 JEZ393224:JEZ393253 JOV393224:JOV393253 JYR393224:JYR393253 KIN393224:KIN393253 KSJ393224:KSJ393253 LCF393224:LCF393253 LMB393224:LMB393253 LVX393224:LVX393253 MFT393224:MFT393253 MPP393224:MPP393253 MZL393224:MZL393253 NJH393224:NJH393253 NTD393224:NTD393253 OCZ393224:OCZ393253 OMV393224:OMV393253 OWR393224:OWR393253 PGN393224:PGN393253 PQJ393224:PQJ393253 QAF393224:QAF393253 QKB393224:QKB393253 QTX393224:QTX393253 RDT393224:RDT393253 RNP393224:RNP393253 RXL393224:RXL393253 SHH393224:SHH393253 SRD393224:SRD393253 TAZ393224:TAZ393253 TKV393224:TKV393253 TUR393224:TUR393253 UEN393224:UEN393253 UOJ393224:UOJ393253 UYF393224:UYF393253 VIB393224:VIB393253 VRX393224:VRX393253 WBT393224:WBT393253 WLP393224:WLP393253 WVL393224:WVL393253 D458760:D458789 IZ458760:IZ458789 SV458760:SV458789 ACR458760:ACR458789 AMN458760:AMN458789 AWJ458760:AWJ458789 BGF458760:BGF458789 BQB458760:BQB458789 BZX458760:BZX458789 CJT458760:CJT458789 CTP458760:CTP458789 DDL458760:DDL458789 DNH458760:DNH458789 DXD458760:DXD458789 EGZ458760:EGZ458789 EQV458760:EQV458789 FAR458760:FAR458789 FKN458760:FKN458789 FUJ458760:FUJ458789 GEF458760:GEF458789 GOB458760:GOB458789 GXX458760:GXX458789 HHT458760:HHT458789 HRP458760:HRP458789 IBL458760:IBL458789 ILH458760:ILH458789 IVD458760:IVD458789 JEZ458760:JEZ458789 JOV458760:JOV458789 JYR458760:JYR458789 KIN458760:KIN458789 KSJ458760:KSJ458789 LCF458760:LCF458789 LMB458760:LMB458789 LVX458760:LVX458789 MFT458760:MFT458789 MPP458760:MPP458789 MZL458760:MZL458789 NJH458760:NJH458789 NTD458760:NTD458789 OCZ458760:OCZ458789 OMV458760:OMV458789 OWR458760:OWR458789 PGN458760:PGN458789 PQJ458760:PQJ458789 QAF458760:QAF458789 QKB458760:QKB458789 QTX458760:QTX458789 RDT458760:RDT458789 RNP458760:RNP458789 RXL458760:RXL458789 SHH458760:SHH458789 SRD458760:SRD458789 TAZ458760:TAZ458789 TKV458760:TKV458789 TUR458760:TUR458789 UEN458760:UEN458789 UOJ458760:UOJ458789 UYF458760:UYF458789 VIB458760:VIB458789 VRX458760:VRX458789 WBT458760:WBT458789 WLP458760:WLP458789 WVL458760:WVL458789 D524296:D524325 IZ524296:IZ524325 SV524296:SV524325 ACR524296:ACR524325 AMN524296:AMN524325 AWJ524296:AWJ524325 BGF524296:BGF524325 BQB524296:BQB524325 BZX524296:BZX524325 CJT524296:CJT524325 CTP524296:CTP524325 DDL524296:DDL524325 DNH524296:DNH524325 DXD524296:DXD524325 EGZ524296:EGZ524325 EQV524296:EQV524325 FAR524296:FAR524325 FKN524296:FKN524325 FUJ524296:FUJ524325 GEF524296:GEF524325 GOB524296:GOB524325 GXX524296:GXX524325 HHT524296:HHT524325 HRP524296:HRP524325 IBL524296:IBL524325 ILH524296:ILH524325 IVD524296:IVD524325 JEZ524296:JEZ524325 JOV524296:JOV524325 JYR524296:JYR524325 KIN524296:KIN524325 KSJ524296:KSJ524325 LCF524296:LCF524325 LMB524296:LMB524325 LVX524296:LVX524325 MFT524296:MFT524325 MPP524296:MPP524325 MZL524296:MZL524325 NJH524296:NJH524325 NTD524296:NTD524325 OCZ524296:OCZ524325 OMV524296:OMV524325 OWR524296:OWR524325 PGN524296:PGN524325 PQJ524296:PQJ524325 QAF524296:QAF524325 QKB524296:QKB524325 QTX524296:QTX524325 RDT524296:RDT524325 RNP524296:RNP524325 RXL524296:RXL524325 SHH524296:SHH524325 SRD524296:SRD524325 TAZ524296:TAZ524325 TKV524296:TKV524325 TUR524296:TUR524325 UEN524296:UEN524325 UOJ524296:UOJ524325 UYF524296:UYF524325 VIB524296:VIB524325 VRX524296:VRX524325 WBT524296:WBT524325 WLP524296:WLP524325 WVL524296:WVL524325 D589832:D589861 IZ589832:IZ589861 SV589832:SV589861 ACR589832:ACR589861 AMN589832:AMN589861 AWJ589832:AWJ589861 BGF589832:BGF589861 BQB589832:BQB589861 BZX589832:BZX589861 CJT589832:CJT589861 CTP589832:CTP589861 DDL589832:DDL589861 DNH589832:DNH589861 DXD589832:DXD589861 EGZ589832:EGZ589861 EQV589832:EQV589861 FAR589832:FAR589861 FKN589832:FKN589861 FUJ589832:FUJ589861 GEF589832:GEF589861 GOB589832:GOB589861 GXX589832:GXX589861 HHT589832:HHT589861 HRP589832:HRP589861 IBL589832:IBL589861 ILH589832:ILH589861 IVD589832:IVD589861 JEZ589832:JEZ589861 JOV589832:JOV589861 JYR589832:JYR589861 KIN589832:KIN589861 KSJ589832:KSJ589861 LCF589832:LCF589861 LMB589832:LMB589861 LVX589832:LVX589861 MFT589832:MFT589861 MPP589832:MPP589861 MZL589832:MZL589861 NJH589832:NJH589861 NTD589832:NTD589861 OCZ589832:OCZ589861 OMV589832:OMV589861 OWR589832:OWR589861 PGN589832:PGN589861 PQJ589832:PQJ589861 QAF589832:QAF589861 QKB589832:QKB589861 QTX589832:QTX589861 RDT589832:RDT589861 RNP589832:RNP589861 RXL589832:RXL589861 SHH589832:SHH589861 SRD589832:SRD589861 TAZ589832:TAZ589861 TKV589832:TKV589861 TUR589832:TUR589861 UEN589832:UEN589861 UOJ589832:UOJ589861 UYF589832:UYF589861 VIB589832:VIB589861 VRX589832:VRX589861 WBT589832:WBT589861 WLP589832:WLP589861 WVL589832:WVL589861 D655368:D655397 IZ655368:IZ655397 SV655368:SV655397 ACR655368:ACR655397 AMN655368:AMN655397 AWJ655368:AWJ655397 BGF655368:BGF655397 BQB655368:BQB655397 BZX655368:BZX655397 CJT655368:CJT655397 CTP655368:CTP655397 DDL655368:DDL655397 DNH655368:DNH655397 DXD655368:DXD655397 EGZ655368:EGZ655397 EQV655368:EQV655397 FAR655368:FAR655397 FKN655368:FKN655397 FUJ655368:FUJ655397 GEF655368:GEF655397 GOB655368:GOB655397 GXX655368:GXX655397 HHT655368:HHT655397 HRP655368:HRP655397 IBL655368:IBL655397 ILH655368:ILH655397 IVD655368:IVD655397 JEZ655368:JEZ655397 JOV655368:JOV655397 JYR655368:JYR655397 KIN655368:KIN655397 KSJ655368:KSJ655397 LCF655368:LCF655397 LMB655368:LMB655397 LVX655368:LVX655397 MFT655368:MFT655397 MPP655368:MPP655397 MZL655368:MZL655397 NJH655368:NJH655397 NTD655368:NTD655397 OCZ655368:OCZ655397 OMV655368:OMV655397 OWR655368:OWR655397 PGN655368:PGN655397 PQJ655368:PQJ655397 QAF655368:QAF655397 QKB655368:QKB655397 QTX655368:QTX655397 RDT655368:RDT655397 RNP655368:RNP655397 RXL655368:RXL655397 SHH655368:SHH655397 SRD655368:SRD655397 TAZ655368:TAZ655397 TKV655368:TKV655397 TUR655368:TUR655397 UEN655368:UEN655397 UOJ655368:UOJ655397 UYF655368:UYF655397 VIB655368:VIB655397 VRX655368:VRX655397 WBT655368:WBT655397 WLP655368:WLP655397 WVL655368:WVL655397 D720904:D720933 IZ720904:IZ720933 SV720904:SV720933 ACR720904:ACR720933 AMN720904:AMN720933 AWJ720904:AWJ720933 BGF720904:BGF720933 BQB720904:BQB720933 BZX720904:BZX720933 CJT720904:CJT720933 CTP720904:CTP720933 DDL720904:DDL720933 DNH720904:DNH720933 DXD720904:DXD720933 EGZ720904:EGZ720933 EQV720904:EQV720933 FAR720904:FAR720933 FKN720904:FKN720933 FUJ720904:FUJ720933 GEF720904:GEF720933 GOB720904:GOB720933 GXX720904:GXX720933 HHT720904:HHT720933 HRP720904:HRP720933 IBL720904:IBL720933 ILH720904:ILH720933 IVD720904:IVD720933 JEZ720904:JEZ720933 JOV720904:JOV720933 JYR720904:JYR720933 KIN720904:KIN720933 KSJ720904:KSJ720933 LCF720904:LCF720933 LMB720904:LMB720933 LVX720904:LVX720933 MFT720904:MFT720933 MPP720904:MPP720933 MZL720904:MZL720933 NJH720904:NJH720933 NTD720904:NTD720933 OCZ720904:OCZ720933 OMV720904:OMV720933 OWR720904:OWR720933 PGN720904:PGN720933 PQJ720904:PQJ720933 QAF720904:QAF720933 QKB720904:QKB720933 QTX720904:QTX720933 RDT720904:RDT720933 RNP720904:RNP720933 RXL720904:RXL720933 SHH720904:SHH720933 SRD720904:SRD720933 TAZ720904:TAZ720933 TKV720904:TKV720933 TUR720904:TUR720933 UEN720904:UEN720933 UOJ720904:UOJ720933 UYF720904:UYF720933 VIB720904:VIB720933 VRX720904:VRX720933 WBT720904:WBT720933 WLP720904:WLP720933 WVL720904:WVL720933 D786440:D786469 IZ786440:IZ786469 SV786440:SV786469 ACR786440:ACR786469 AMN786440:AMN786469 AWJ786440:AWJ786469 BGF786440:BGF786469 BQB786440:BQB786469 BZX786440:BZX786469 CJT786440:CJT786469 CTP786440:CTP786469 DDL786440:DDL786469 DNH786440:DNH786469 DXD786440:DXD786469 EGZ786440:EGZ786469 EQV786440:EQV786469 FAR786440:FAR786469 FKN786440:FKN786469 FUJ786440:FUJ786469 GEF786440:GEF786469 GOB786440:GOB786469 GXX786440:GXX786469 HHT786440:HHT786469 HRP786440:HRP786469 IBL786440:IBL786469 ILH786440:ILH786469 IVD786440:IVD786469 JEZ786440:JEZ786469 JOV786440:JOV786469 JYR786440:JYR786469 KIN786440:KIN786469 KSJ786440:KSJ786469 LCF786440:LCF786469 LMB786440:LMB786469 LVX786440:LVX786469 MFT786440:MFT786469 MPP786440:MPP786469 MZL786440:MZL786469 NJH786440:NJH786469 NTD786440:NTD786469 OCZ786440:OCZ786469 OMV786440:OMV786469 OWR786440:OWR786469 PGN786440:PGN786469 PQJ786440:PQJ786469 QAF786440:QAF786469 QKB786440:QKB786469 QTX786440:QTX786469 RDT786440:RDT786469 RNP786440:RNP786469 RXL786440:RXL786469 SHH786440:SHH786469 SRD786440:SRD786469 TAZ786440:TAZ786469 TKV786440:TKV786469 TUR786440:TUR786469 UEN786440:UEN786469 UOJ786440:UOJ786469 UYF786440:UYF786469 VIB786440:VIB786469 VRX786440:VRX786469 WBT786440:WBT786469 WLP786440:WLP786469 WVL786440:WVL786469 D851976:D852005 IZ851976:IZ852005 SV851976:SV852005 ACR851976:ACR852005 AMN851976:AMN852005 AWJ851976:AWJ852005 BGF851976:BGF852005 BQB851976:BQB852005 BZX851976:BZX852005 CJT851976:CJT852005 CTP851976:CTP852005 DDL851976:DDL852005 DNH851976:DNH852005 DXD851976:DXD852005 EGZ851976:EGZ852005 EQV851976:EQV852005 FAR851976:FAR852005 FKN851976:FKN852005 FUJ851976:FUJ852005 GEF851976:GEF852005 GOB851976:GOB852005 GXX851976:GXX852005 HHT851976:HHT852005 HRP851976:HRP852005 IBL851976:IBL852005 ILH851976:ILH852005 IVD851976:IVD852005 JEZ851976:JEZ852005 JOV851976:JOV852005 JYR851976:JYR852005 KIN851976:KIN852005 KSJ851976:KSJ852005 LCF851976:LCF852005 LMB851976:LMB852005 LVX851976:LVX852005 MFT851976:MFT852005 MPP851976:MPP852005 MZL851976:MZL852005 NJH851976:NJH852005 NTD851976:NTD852005 OCZ851976:OCZ852005 OMV851976:OMV852005 OWR851976:OWR852005 PGN851976:PGN852005 PQJ851976:PQJ852005 QAF851976:QAF852005 QKB851976:QKB852005 QTX851976:QTX852005 RDT851976:RDT852005 RNP851976:RNP852005 RXL851976:RXL852005 SHH851976:SHH852005 SRD851976:SRD852005 TAZ851976:TAZ852005 TKV851976:TKV852005 TUR851976:TUR852005 UEN851976:UEN852005 UOJ851976:UOJ852005 UYF851976:UYF852005 VIB851976:VIB852005 VRX851976:VRX852005 WBT851976:WBT852005 WLP851976:WLP852005 WVL851976:WVL852005 D917512:D917541 IZ917512:IZ917541 SV917512:SV917541 ACR917512:ACR917541 AMN917512:AMN917541 AWJ917512:AWJ917541 BGF917512:BGF917541 BQB917512:BQB917541 BZX917512:BZX917541 CJT917512:CJT917541 CTP917512:CTP917541 DDL917512:DDL917541 DNH917512:DNH917541 DXD917512:DXD917541 EGZ917512:EGZ917541 EQV917512:EQV917541 FAR917512:FAR917541 FKN917512:FKN917541 FUJ917512:FUJ917541 GEF917512:GEF917541 GOB917512:GOB917541 GXX917512:GXX917541 HHT917512:HHT917541 HRP917512:HRP917541 IBL917512:IBL917541 ILH917512:ILH917541 IVD917512:IVD917541 JEZ917512:JEZ917541 JOV917512:JOV917541 JYR917512:JYR917541 KIN917512:KIN917541 KSJ917512:KSJ917541 LCF917512:LCF917541 LMB917512:LMB917541 LVX917512:LVX917541 MFT917512:MFT917541 MPP917512:MPP917541 MZL917512:MZL917541 NJH917512:NJH917541 NTD917512:NTD917541 OCZ917512:OCZ917541 OMV917512:OMV917541 OWR917512:OWR917541 PGN917512:PGN917541 PQJ917512:PQJ917541 QAF917512:QAF917541 QKB917512:QKB917541 QTX917512:QTX917541 RDT917512:RDT917541 RNP917512:RNP917541 RXL917512:RXL917541 SHH917512:SHH917541 SRD917512:SRD917541 TAZ917512:TAZ917541 TKV917512:TKV917541 TUR917512:TUR917541 UEN917512:UEN917541 UOJ917512:UOJ917541 UYF917512:UYF917541 VIB917512:VIB917541 VRX917512:VRX917541 WBT917512:WBT917541 WLP917512:WLP917541 WVL917512:WVL917541 D983048:D983077 IZ983048:IZ983077 SV983048:SV983077 ACR983048:ACR983077 AMN983048:AMN983077 AWJ983048:AWJ983077 BGF983048:BGF983077 BQB983048:BQB983077 BZX983048:BZX983077 CJT983048:CJT983077 CTP983048:CTP983077 DDL983048:DDL983077 DNH983048:DNH983077 DXD983048:DXD983077 EGZ983048:EGZ983077 EQV983048:EQV983077 FAR983048:FAR983077 FKN983048:FKN983077 FUJ983048:FUJ983077 GEF983048:GEF983077 GOB983048:GOB983077 GXX983048:GXX983077 HHT983048:HHT983077 HRP983048:HRP983077 IBL983048:IBL983077 ILH983048:ILH983077 IVD983048:IVD983077 JEZ983048:JEZ983077 JOV983048:JOV983077 JYR983048:JYR983077 KIN983048:KIN983077 KSJ983048:KSJ983077 LCF983048:LCF983077 LMB983048:LMB983077 LVX983048:LVX983077 MFT983048:MFT983077 MPP983048:MPP983077 MZL983048:MZL983077 NJH983048:NJH983077 NTD983048:NTD983077 OCZ983048:OCZ983077 OMV983048:OMV983077 OWR983048:OWR983077 PGN983048:PGN983077 PQJ983048:PQJ983077 QAF983048:QAF983077 QKB983048:QKB983077 QTX983048:QTX983077 RDT983048:RDT983077 RNP983048:RNP983077 RXL983048:RXL983077 SHH983048:SHH983077 SRD983048:SRD983077 TAZ983048:TAZ983077 TKV983048:TKV983077 TUR983048:TUR983077 UEN983048:UEN983077 UOJ983048:UOJ983077 UYF983048:UYF983077 VIB983048:VIB983077 VRX983048:VRX983077 WBT983048:WBT983077 WLP983048:WLP983077 WVL983048:WVL983077 AC68:AC94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簡易版</vt:lpstr>
      <vt:lpstr>収支計画</vt:lpstr>
      <vt:lpstr>簡易版!Print_Area</vt:lpstr>
      <vt:lpstr>収支計画!Print_Area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農業経営改善計画認定申請書</dc:title>
  <dc:creator>enyateruo</dc:creator>
  <cp:lastModifiedBy>橋本　実紗</cp:lastModifiedBy>
  <cp:lastPrinted>2024-03-21T02:23:30Z</cp:lastPrinted>
  <dcterms:created xsi:type="dcterms:W3CDTF">2019-05-31T06:51:33Z</dcterms:created>
  <dcterms:modified xsi:type="dcterms:W3CDTF">2026-04-22T08:26:49Z</dcterms:modified>
</cp:coreProperties>
</file>